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375" firstSheet="7" activeTab="15"/>
  </bookViews>
  <sheets>
    <sheet name="Gmina Karlino" sheetId="1" r:id="rId1"/>
    <sheet name="SP Karlino" sheetId="2" r:id="rId2"/>
    <sheet name="SP Daszewo" sheetId="3" r:id="rId3"/>
    <sheet name="SP Karścino" sheetId="4" r:id="rId4"/>
    <sheet name="SP Karwin" sheetId="5" r:id="rId5"/>
    <sheet name="Zespół Szkół" sheetId="6" r:id="rId6"/>
    <sheet name="Przedszkole" sheetId="7" r:id="rId7"/>
    <sheet name="KOK" sheetId="8" r:id="rId8"/>
    <sheet name="ZGK" sheetId="9" r:id="rId9"/>
    <sheet name="KTBS" sheetId="10" r:id="rId10"/>
    <sheet name="WMN Koszalińska 25" sheetId="11" r:id="rId11"/>
    <sheet name="WM Koszalińska 15-17" sheetId="12" r:id="rId12"/>
    <sheet name="WM 4 Marca 6" sheetId="13" r:id="rId13"/>
    <sheet name="Energetyka Cieplna" sheetId="14" r:id="rId14"/>
    <sheet name="WTZ" sheetId="15" r:id="rId15"/>
    <sheet name="Zużycie wg taryf" sheetId="16" r:id="rId16"/>
  </sheets>
  <definedNames>
    <definedName name="Bobrowice_Obiekty">'Gmina Karlino'!#REF!</definedName>
    <definedName name="Bobrowice_Oświetlenie">#REF!</definedName>
    <definedName name="Bogdaniec_Obiekty">'Gmina Karlino'!#REF!</definedName>
    <definedName name="Bogdaniec_Oświetlenie">#REF!</definedName>
    <definedName name="Bytnica_Obiekty">'Gmina Karlino'!#REF!</definedName>
    <definedName name="Drezdenko_Obiekty">'Gmina Karlino'!#REF!</definedName>
    <definedName name="Drezdenko_Oświetlenie">#REF!</definedName>
    <definedName name="Go">'Gmina Karlino'!#REF!</definedName>
    <definedName name="Gorzów_Wlkp_Oświetlenie">#REF!</definedName>
    <definedName name="Górzyca_Obiekty">'Gmina Karlino'!#REF!</definedName>
    <definedName name="GRH_Gorzów_Obiekty">'Gmina Karlino'!#REF!</definedName>
    <definedName name="GTBS_Gorzów_Obiekty">'Gmina Karlino'!#REF!</definedName>
    <definedName name="Kłodawa_Obiekty">'Gmina Karlino'!#REF!</definedName>
    <definedName name="Kłodawa_Oświetlenie">#REF!</definedName>
    <definedName name="Krosno_Obiekty">'Gmina Karlino'!#REF!</definedName>
    <definedName name="Krzeszyce_Obiekty">'Gmina Karlino'!#REF!</definedName>
    <definedName name="Krzeszyce_Oświetlenie">#REF!</definedName>
    <definedName name="Lubiszyn_Obiekty">'Gmina Karlino'!#REF!</definedName>
    <definedName name="Lubiszyn_Oświetlenie">#REF!</definedName>
    <definedName name="Maszewo_Obiekty">'Gmina Karlino'!#REF!</definedName>
    <definedName name="Miasto_Gorzów_Wielkopolski_Obiekty">'Gmina Karlino'!#REF!</definedName>
    <definedName name="Międzyrzecz_Gmina_Obiekty">'Gmina Karlino'!#REF!</definedName>
    <definedName name="Międzyrzecz_Oświetlenie">#REF!</definedName>
    <definedName name="Międzyrzecz_Powiat_Obiekty">'Gmina Karlino'!#REF!</definedName>
    <definedName name="MPWiK_Międzyrzecz_Obiekty">'Gmina Karlino'!#REF!</definedName>
    <definedName name="_xlnm.Print_Area" localSheetId="0">'Gmina Karlino'!$A$1:$T$75</definedName>
    <definedName name="OSiR_Gorzów_Obiekty">'Gmina Karlino'!#REF!</definedName>
    <definedName name="Santok_Obiekty">'Gmina Karlino'!#REF!</definedName>
    <definedName name="Santok_Oświetlenie">#REF!</definedName>
    <definedName name="sdf">#REF!</definedName>
    <definedName name="Słońsk_Obiekty">'Gmina Karlino'!#REF!</definedName>
    <definedName name="Słońsk_Oświetlenie">#REF!</definedName>
    <definedName name="Strzelce_Krajeńskie_Obiekty">'Gmina Karlino'!#REF!</definedName>
    <definedName name="Strzelce_Krajeńskie_Oświetlenie">#REF!</definedName>
    <definedName name="Sulęcin_Obiekty">'Gmina Karlino'!#REF!</definedName>
    <definedName name="Torzym_Obiekty">'Gmina Karlino'!#REF!</definedName>
    <definedName name="Torzym_Oświetlenie">#REF!</definedName>
    <definedName name="ZEC_Międzyrzecz_Obiekty">'Gmina Karlino'!#REF!</definedName>
    <definedName name="ZEC_Skwierzyna_Obiekty">'Gmina Karlino'!#REF!</definedName>
    <definedName name="ZGK_Skwierzyna_Obiekty">'Gmina Karlino'!#REF!</definedName>
    <definedName name="ZGM_Gorzów_Obiekt">'Gmina Karlino'!#REF!</definedName>
    <definedName name="ZUO_Gorzów_Obiekty">'Gmina Karlino'!#REF!</definedName>
  </definedNames>
  <calcPr fullCalcOnLoad="1"/>
</workbook>
</file>

<file path=xl/sharedStrings.xml><?xml version="1.0" encoding="utf-8"?>
<sst xmlns="http://schemas.openxmlformats.org/spreadsheetml/2006/main" count="2698" uniqueCount="599">
  <si>
    <t>NIP</t>
  </si>
  <si>
    <t>L.p.</t>
  </si>
  <si>
    <t xml:space="preserve">Strefa I </t>
  </si>
  <si>
    <t xml:space="preserve">Strefa II </t>
  </si>
  <si>
    <t>Razem</t>
  </si>
  <si>
    <t>Adres</t>
  </si>
  <si>
    <t>Nazwa</t>
  </si>
  <si>
    <t xml:space="preserve">ZAMAWIAJĄCY: </t>
  </si>
  <si>
    <t xml:space="preserve">NIP: </t>
  </si>
  <si>
    <t>Moc
umowna</t>
  </si>
  <si>
    <t xml:space="preserve">Numer
licznika </t>
  </si>
  <si>
    <t>Nazwa OSD</t>
  </si>
  <si>
    <t>Od</t>
  </si>
  <si>
    <t>Do</t>
  </si>
  <si>
    <t>Numer</t>
  </si>
  <si>
    <t>Kod</t>
  </si>
  <si>
    <t>Zmiana
sprzedawcy</t>
  </si>
  <si>
    <t>Okres dostaw</t>
  </si>
  <si>
    <t>Płatnik / Odbiorca</t>
  </si>
  <si>
    <t xml:space="preserve">Dane obiektu </t>
  </si>
  <si>
    <t>Punkt poboru</t>
  </si>
  <si>
    <t>Poczta (Miejscowość)</t>
  </si>
  <si>
    <t>Taryfa dytrrybucji</t>
  </si>
  <si>
    <t>Taryfa zakupowa</t>
  </si>
  <si>
    <t>Parametry</t>
  </si>
  <si>
    <t>województwo:</t>
  </si>
  <si>
    <t>zachodniopomorskie</t>
  </si>
  <si>
    <t xml:space="preserve"> Ulica / Miejscowość</t>
  </si>
  <si>
    <t>Oświetlenie uliczne - taryfa C12b</t>
  </si>
  <si>
    <t>C11</t>
  </si>
  <si>
    <t>ENERGA OPERATOR</t>
  </si>
  <si>
    <t>kolejna</t>
  </si>
  <si>
    <t>6</t>
  </si>
  <si>
    <t>5</t>
  </si>
  <si>
    <t>C21</t>
  </si>
  <si>
    <t>30</t>
  </si>
  <si>
    <t>C12b</t>
  </si>
  <si>
    <t>1</t>
  </si>
  <si>
    <t>Wojska Polskiego</t>
  </si>
  <si>
    <t>Oświetlenie Uliczne</t>
  </si>
  <si>
    <t>C12a</t>
  </si>
  <si>
    <t>Koszalińska</t>
  </si>
  <si>
    <t>3</t>
  </si>
  <si>
    <t>G11</t>
  </si>
  <si>
    <t>Dworcowa</t>
  </si>
  <si>
    <t>17</t>
  </si>
  <si>
    <t>Kościuszki</t>
  </si>
  <si>
    <t>Stadion</t>
  </si>
  <si>
    <t>Hala Sportowa</t>
  </si>
  <si>
    <t>Konopnickiej</t>
  </si>
  <si>
    <t>Oświetlenie drogowe</t>
  </si>
  <si>
    <t>33A</t>
  </si>
  <si>
    <t>Kołobrzeska</t>
  </si>
  <si>
    <t>Gmina Karlino</t>
  </si>
  <si>
    <t>ul. Plac Jana Pawła II 6</t>
  </si>
  <si>
    <t>78-230 Karlino</t>
  </si>
  <si>
    <t>672-203-54-36</t>
  </si>
  <si>
    <t>Oświetlenie zewnętrzne przejścia dla pieszych (żłobek)</t>
  </si>
  <si>
    <t>Moniuszki</t>
  </si>
  <si>
    <t>78-230</t>
  </si>
  <si>
    <t>Karlino</t>
  </si>
  <si>
    <t>PL0037510108872243</t>
  </si>
  <si>
    <t>60916611</t>
  </si>
  <si>
    <t>ul. Plac Jana Pawła II 6, 78-230 Karlino</t>
  </si>
  <si>
    <t>Oświetlenie zewnętrzne przejścia dla pieszych (szkoła)</t>
  </si>
  <si>
    <t>Traugutta</t>
  </si>
  <si>
    <t>PL0037510108872546</t>
  </si>
  <si>
    <t>60918706</t>
  </si>
  <si>
    <t>Oświetlenie zewnętrzne przejścia dla pieszych (ośrodek zdrowia)</t>
  </si>
  <si>
    <t>Parkowa</t>
  </si>
  <si>
    <t>PL0037510108872748</t>
  </si>
  <si>
    <t>60918139</t>
  </si>
  <si>
    <t>dz.31/11</t>
  </si>
  <si>
    <t>PL0037510108588317</t>
  </si>
  <si>
    <t>60849622</t>
  </si>
  <si>
    <t>Iluminacja Kościoła</t>
  </si>
  <si>
    <t>Pl. Jana Pawła II</t>
  </si>
  <si>
    <t>PL0037510104309102</t>
  </si>
  <si>
    <t>8234638</t>
  </si>
  <si>
    <t>Szczecińska</t>
  </si>
  <si>
    <t>Jedności</t>
  </si>
  <si>
    <t>PL0037510108741493</t>
  </si>
  <si>
    <t>70278177</t>
  </si>
  <si>
    <t>Oświetlenie terenu parku</t>
  </si>
  <si>
    <t>PL0037510104368009</t>
  </si>
  <si>
    <t>04018930</t>
  </si>
  <si>
    <t>Oświetlenie obwodnicy Koszalińskiej / Strefa Ekonomiczna (Krzywopłoty)</t>
  </si>
  <si>
    <t>PL0037510108954489</t>
  </si>
  <si>
    <t>3998410</t>
  </si>
  <si>
    <t>Oświetlenie przejść dla pieszych Kołobrzeska (1)</t>
  </si>
  <si>
    <t>PL0037510109101407</t>
  </si>
  <si>
    <t>80731535</t>
  </si>
  <si>
    <t>Oświetlenie przejść dla pieszych Kołobrzeska (2)</t>
  </si>
  <si>
    <t>Kalino</t>
  </si>
  <si>
    <t>PL0037510109101508</t>
  </si>
  <si>
    <t>80731380</t>
  </si>
  <si>
    <t>Biuro Administracja</t>
  </si>
  <si>
    <t>Szymanowskiego</t>
  </si>
  <si>
    <t>PL0037510108459991</t>
  </si>
  <si>
    <t>01355136</t>
  </si>
  <si>
    <t>Ośrodek Rekreacyjny / przystań kajakowa</t>
  </si>
  <si>
    <t>Nadbrzeżna</t>
  </si>
  <si>
    <t>PL0037510104424488</t>
  </si>
  <si>
    <t>1197538</t>
  </si>
  <si>
    <t>Urząd Miejski</t>
  </si>
  <si>
    <t>Pl.Jana Pawła II</t>
  </si>
  <si>
    <t>PL0037510104398321</t>
  </si>
  <si>
    <t>70737400</t>
  </si>
  <si>
    <t>Lokal Usługowy</t>
  </si>
  <si>
    <t>PL0037510108458577</t>
  </si>
  <si>
    <t>70034348</t>
  </si>
  <si>
    <t>PL0037510108458274</t>
  </si>
  <si>
    <t>70034269</t>
  </si>
  <si>
    <t>PL0037510108458476</t>
  </si>
  <si>
    <t>01197551</t>
  </si>
  <si>
    <t>PL0037510106726422</t>
  </si>
  <si>
    <t>7348977</t>
  </si>
  <si>
    <t>Urząd Miasta - OSP</t>
  </si>
  <si>
    <t>Prusa</t>
  </si>
  <si>
    <t>PL0037510107662066</t>
  </si>
  <si>
    <t>03966108</t>
  </si>
  <si>
    <t>Targowisko - Urząd Miasta i Gminy</t>
  </si>
  <si>
    <t>PL0037510107662167</t>
  </si>
  <si>
    <t>7686941</t>
  </si>
  <si>
    <t>PL0037510107662369</t>
  </si>
  <si>
    <t>4086875</t>
  </si>
  <si>
    <t>PL0037510107662470</t>
  </si>
  <si>
    <t>11428217</t>
  </si>
  <si>
    <t xml:space="preserve">Biuro </t>
  </si>
  <si>
    <t>PL0037510107662672</t>
  </si>
  <si>
    <t>70646590</t>
  </si>
  <si>
    <t>Oświetl. Terenu Ośrodek Rekreacyjny</t>
  </si>
  <si>
    <t>Nadrzeżna</t>
  </si>
  <si>
    <t>PL0037510108007327</t>
  </si>
  <si>
    <t>13059182</t>
  </si>
  <si>
    <t>Budynek Biurowy</t>
  </si>
  <si>
    <t>96</t>
  </si>
  <si>
    <t>PL0037510108086240</t>
  </si>
  <si>
    <t>13761597</t>
  </si>
  <si>
    <t>PL0037510108458678</t>
  </si>
  <si>
    <t>70034788</t>
  </si>
  <si>
    <t>Domacyno</t>
  </si>
  <si>
    <t>PL0037510108305502</t>
  </si>
  <si>
    <t>14458501</t>
  </si>
  <si>
    <t>Waryńskiego</t>
  </si>
  <si>
    <t>PL0037510108311259</t>
  </si>
  <si>
    <t>60014532</t>
  </si>
  <si>
    <t>Oświetlenie Boiska</t>
  </si>
  <si>
    <t>Syrkowice</t>
  </si>
  <si>
    <t>dz.24/18</t>
  </si>
  <si>
    <t>70352705</t>
  </si>
  <si>
    <t>Świetlica - OSP Domacyno</t>
  </si>
  <si>
    <t>PL0037510107589621</t>
  </si>
  <si>
    <t>8197089</t>
  </si>
  <si>
    <t>Urząd Gminy - OSP Daszewo</t>
  </si>
  <si>
    <t>Daszewo</t>
  </si>
  <si>
    <t>PL0037510107516162</t>
  </si>
  <si>
    <t>11251840</t>
  </si>
  <si>
    <t>Budynek Gospodarczy</t>
  </si>
  <si>
    <t>dz.20-nr10</t>
  </si>
  <si>
    <t>PL0037510108763220</t>
  </si>
  <si>
    <t>39872</t>
  </si>
  <si>
    <t>Urząd Miasta / byłe Kino</t>
  </si>
  <si>
    <t>PL0037510107662268</t>
  </si>
  <si>
    <t>3385298</t>
  </si>
  <si>
    <t>Hala widowiskowo-sportowa</t>
  </si>
  <si>
    <t>dz.142/7,144/ 7,144/8,149/4</t>
  </si>
  <si>
    <t>PL0037510109084330</t>
  </si>
  <si>
    <t>50644876</t>
  </si>
  <si>
    <t>C23</t>
  </si>
  <si>
    <t>Szczecińska 6</t>
  </si>
  <si>
    <t>PL0037510104267470</t>
  </si>
  <si>
    <t>Budynek wielolokalowy</t>
  </si>
  <si>
    <t xml:space="preserve">Jana Pawła II </t>
  </si>
  <si>
    <t>17/7</t>
  </si>
  <si>
    <t>PL0037510109138688</t>
  </si>
  <si>
    <t>00050663</t>
  </si>
  <si>
    <t xml:space="preserve"> C11</t>
  </si>
  <si>
    <t>Karścino - budynek socjalny (zaplecze sportowe)</t>
  </si>
  <si>
    <t>Karścino</t>
  </si>
  <si>
    <t>139/17</t>
  </si>
  <si>
    <t>PL0037510109135254</t>
  </si>
  <si>
    <t>35254</t>
  </si>
  <si>
    <t>Daszewo - oświetlenie drogowe</t>
  </si>
  <si>
    <t>PL0037510109130204</t>
  </si>
  <si>
    <t>70663317</t>
  </si>
  <si>
    <t>oświetlenie drogowe</t>
  </si>
  <si>
    <t>PL0037510109157280</t>
  </si>
  <si>
    <t>14472482</t>
  </si>
  <si>
    <t>pompownia kanalizacja deszczowa</t>
  </si>
  <si>
    <t>PL0037510109163950</t>
  </si>
  <si>
    <t>72060518</t>
  </si>
  <si>
    <t>Lubiechowo</t>
  </si>
  <si>
    <t>PL0037510109160718</t>
  </si>
  <si>
    <t>71992683</t>
  </si>
  <si>
    <t>oświetlenie drogowe Karścino</t>
  </si>
  <si>
    <t>dz. 146/2</t>
  </si>
  <si>
    <t>Krukowo</t>
  </si>
  <si>
    <t>Spokojna</t>
  </si>
  <si>
    <t>PL0037510000055603</t>
  </si>
  <si>
    <t>Załącznik nr 1 do umowy</t>
  </si>
  <si>
    <t>WYKAZ OBIEKTÓW ZAMAWIAJĄCEGO</t>
  </si>
  <si>
    <t>Numer PPE</t>
  </si>
  <si>
    <t>Oświetlenie zewnętrzne Daszewo</t>
  </si>
  <si>
    <t>PL0037510000072010</t>
  </si>
  <si>
    <t>Oświetlenie zewnętrzne Karlino</t>
  </si>
  <si>
    <t>dz. 14/10</t>
  </si>
  <si>
    <t>PL0037510000085405</t>
  </si>
  <si>
    <t>90712266</t>
  </si>
  <si>
    <t>dz. 154/2</t>
  </si>
  <si>
    <t>PL0037510000085509</t>
  </si>
  <si>
    <t>90712127</t>
  </si>
  <si>
    <t>10775523</t>
  </si>
  <si>
    <t>72068028</t>
  </si>
  <si>
    <t>Krzywopłoty - byłe składowisko odpadów</t>
  </si>
  <si>
    <t>Krzywopłoty</t>
  </si>
  <si>
    <t>PL0037510107723805</t>
  </si>
  <si>
    <t>04019179</t>
  </si>
  <si>
    <t>Krukowo - plac zabaw</t>
  </si>
  <si>
    <t>dz. 15/2; 15/28</t>
  </si>
  <si>
    <t>PL0037510000070906</t>
  </si>
  <si>
    <t>70348012</t>
  </si>
  <si>
    <t>dz. 229/1, 251</t>
  </si>
  <si>
    <t>PL0037510000074307</t>
  </si>
  <si>
    <t xml:space="preserve"> OBJĘTYCH UMOWĄ</t>
  </si>
  <si>
    <t>dz.138</t>
  </si>
  <si>
    <t>PL0037510000132503</t>
  </si>
  <si>
    <t>Karścino - plac zabaw</t>
  </si>
  <si>
    <t>dz. 30</t>
  </si>
  <si>
    <t>PL0037510000118800</t>
  </si>
  <si>
    <t>dz.155</t>
  </si>
  <si>
    <t>PL0037510000133709</t>
  </si>
  <si>
    <t>Ubysłowice - budynek gospodarczy</t>
  </si>
  <si>
    <t>Ubysłowice</t>
  </si>
  <si>
    <t>dz.142/4</t>
  </si>
  <si>
    <t>Karścino - plac rekreacyjny</t>
  </si>
  <si>
    <t>dz. 143/8, 167/2</t>
  </si>
  <si>
    <t>PL0037510000138004</t>
  </si>
  <si>
    <t>Plac zabaw</t>
  </si>
  <si>
    <t>Karlinko</t>
  </si>
  <si>
    <t>dz.630/15</t>
  </si>
  <si>
    <t>PL0037510000137110</t>
  </si>
  <si>
    <t>229/2</t>
  </si>
  <si>
    <t>Oświetlenie Drogowe Domacyno (figura Matki Bożej Królowej Świata)</t>
  </si>
  <si>
    <t>Szacunkowe zużycie energii elektrycznej
w okresie 1 lat [kWh]</t>
  </si>
  <si>
    <t xml:space="preserve">C12b </t>
  </si>
  <si>
    <t>PL 0037510106620833</t>
  </si>
  <si>
    <t>672-203-54-37</t>
  </si>
  <si>
    <t>PL0037510106463613</t>
  </si>
  <si>
    <t>Lokal Usługowy (policja)</t>
  </si>
  <si>
    <t>Swietlica Syrkowice</t>
  </si>
  <si>
    <t>78-231</t>
  </si>
  <si>
    <t>PL0037510108965001</t>
  </si>
  <si>
    <t>50001593</t>
  </si>
  <si>
    <t>PL0037510108659550</t>
  </si>
  <si>
    <t>01-01-2019</t>
  </si>
  <si>
    <t>31-12-2019</t>
  </si>
  <si>
    <t>Karwin</t>
  </si>
  <si>
    <t>Mierzyn</t>
  </si>
  <si>
    <t>dz.15/6</t>
  </si>
  <si>
    <t>Mierzyn - monitoring</t>
  </si>
  <si>
    <t>PL0037510000171500</t>
  </si>
  <si>
    <t>70146622</t>
  </si>
  <si>
    <t>70211121</t>
  </si>
  <si>
    <t>91386964</t>
  </si>
  <si>
    <t>72073397</t>
  </si>
  <si>
    <t>14353407</t>
  </si>
  <si>
    <t>91386814</t>
  </si>
  <si>
    <t>70083671</t>
  </si>
  <si>
    <t>60914081</t>
  </si>
  <si>
    <t>PL0037510000181600</t>
  </si>
  <si>
    <t>14355797</t>
  </si>
  <si>
    <t>dz. 106</t>
  </si>
  <si>
    <t xml:space="preserve">Oświetelenie zewn. Konopnickiej </t>
  </si>
  <si>
    <t xml:space="preserve">C12b  </t>
  </si>
  <si>
    <t>Szkoła Podstawowa</t>
  </si>
  <si>
    <t>2</t>
  </si>
  <si>
    <t>PL0037510107749568</t>
  </si>
  <si>
    <t>10351630</t>
  </si>
  <si>
    <t>Szkoła Podstawowa im. Boh.6 Pomorskiej Dyw. Piechoty</t>
  </si>
  <si>
    <t>ul Romualda Traugutta 2 7 78-230 Karlino</t>
  </si>
  <si>
    <t>56</t>
  </si>
  <si>
    <t>PL0037510107535259</t>
  </si>
  <si>
    <t>45609856</t>
  </si>
  <si>
    <t>Szkoła Podstawowa w Daszewie</t>
  </si>
  <si>
    <t>Daszewo 78-230 Karlino</t>
  </si>
  <si>
    <t>18</t>
  </si>
  <si>
    <t>Szkoła Podstawowa im. Leona Kruczkowskiego w Karścinie</t>
  </si>
  <si>
    <t>Karścino 18 78-230 Karlino</t>
  </si>
  <si>
    <t>PL0037510107607203</t>
  </si>
  <si>
    <t>70277447</t>
  </si>
  <si>
    <t>1.</t>
  </si>
  <si>
    <t>23 
dz.nr127/1</t>
  </si>
  <si>
    <t>PL0037510109081195</t>
  </si>
  <si>
    <t>03364867</t>
  </si>
  <si>
    <t>Szkoła Podstawowa im. Macieja Rataja
w Karwinie</t>
  </si>
  <si>
    <t>Karwin 23, 78-230 Karlino</t>
  </si>
  <si>
    <t>Zespół Szkół w Karlinie</t>
  </si>
  <si>
    <t>Ks. Brzóski</t>
  </si>
  <si>
    <t>PL0037510104235643</t>
  </si>
  <si>
    <t>01356365</t>
  </si>
  <si>
    <t>ul. Brzóski 6 78-230 Karlino</t>
  </si>
  <si>
    <t>Przedszkole Miejskie</t>
  </si>
  <si>
    <t>8</t>
  </si>
  <si>
    <t>PL0037510107749366</t>
  </si>
  <si>
    <t>03237413</t>
  </si>
  <si>
    <t>Przedszkole Miejskie im. Kubusia Puchatka</t>
  </si>
  <si>
    <t>ul. Moniuszki 8, 78-230 Karlino</t>
  </si>
  <si>
    <t xml:space="preserve">Liceum profilowane </t>
  </si>
  <si>
    <t xml:space="preserve">Parkowa </t>
  </si>
  <si>
    <t>PL0037510104231805</t>
  </si>
  <si>
    <t>01048716</t>
  </si>
  <si>
    <t>Karliński Ośrodek Kultury</t>
  </si>
  <si>
    <t>78-230 Karlino ul.Parkowa 1</t>
  </si>
  <si>
    <t>672-19-26-587</t>
  </si>
  <si>
    <t>Świetlica</t>
  </si>
  <si>
    <t>Pobłocie Wielkie</t>
  </si>
  <si>
    <t>PL0037510105028922</t>
  </si>
  <si>
    <t>7325836</t>
  </si>
  <si>
    <t>Kozia Góra</t>
  </si>
  <si>
    <t>10/33</t>
  </si>
  <si>
    <t>78-125</t>
  </si>
  <si>
    <t>Rymań</t>
  </si>
  <si>
    <t>PL0037510108782216</t>
  </si>
  <si>
    <t>79100</t>
  </si>
  <si>
    <t>PL0037510107541323</t>
  </si>
  <si>
    <t>11255900</t>
  </si>
  <si>
    <t>16/4</t>
  </si>
  <si>
    <t>PL0037510107514748</t>
  </si>
  <si>
    <t>48661</t>
  </si>
  <si>
    <t>dz.19/4</t>
  </si>
  <si>
    <t>PL0037510108004903</t>
  </si>
  <si>
    <t>13761653</t>
  </si>
  <si>
    <t>PL0037510107592045</t>
  </si>
  <si>
    <t>8529914</t>
  </si>
  <si>
    <t>Gościnko</t>
  </si>
  <si>
    <t>PL0037510109082512</t>
  </si>
  <si>
    <t>04018423</t>
  </si>
  <si>
    <t>Kowańcz</t>
  </si>
  <si>
    <t>35</t>
  </si>
  <si>
    <t>PL0037510107673786</t>
  </si>
  <si>
    <t>4021093</t>
  </si>
  <si>
    <t>Garnki</t>
  </si>
  <si>
    <t>PL0037510107753208</t>
  </si>
  <si>
    <t>48664</t>
  </si>
  <si>
    <t>PL0037510107574059</t>
  </si>
  <si>
    <t>45827667</t>
  </si>
  <si>
    <t>Malanowo</t>
  </si>
  <si>
    <t>PL0037510107662773</t>
  </si>
  <si>
    <t>71414528</t>
  </si>
  <si>
    <t xml:space="preserve">Biblioteka </t>
  </si>
  <si>
    <t>ul.Traugutta</t>
  </si>
  <si>
    <t>PL0037510108052894</t>
  </si>
  <si>
    <t>70083495</t>
  </si>
  <si>
    <t>Amfiteatr</t>
  </si>
  <si>
    <t>ul.Moniuszki</t>
  </si>
  <si>
    <t>21</t>
  </si>
  <si>
    <t>PL003710107753410</t>
  </si>
  <si>
    <t>3365134</t>
  </si>
  <si>
    <t>ul.Koszalińska</t>
  </si>
  <si>
    <t>76-230</t>
  </si>
  <si>
    <t>PL0037510107661965</t>
  </si>
  <si>
    <t>7778030</t>
  </si>
  <si>
    <t>16</t>
  </si>
  <si>
    <t>PL0037510107753309</t>
  </si>
  <si>
    <t>8536781</t>
  </si>
  <si>
    <t xml:space="preserve">świetlica </t>
  </si>
  <si>
    <t>3984324</t>
  </si>
  <si>
    <t>Zwartowo</t>
  </si>
  <si>
    <t>ZBK Klatka schodowa</t>
  </si>
  <si>
    <t>Żwirki</t>
  </si>
  <si>
    <t>PL0037510107552336</t>
  </si>
  <si>
    <t>80465305</t>
  </si>
  <si>
    <t>Gmina Karlino Administrator Zarząd Budynków Komunalnych Sp. z o.o.</t>
  </si>
  <si>
    <t>ul. Wojska Polskiego 1, 78-230 Karlino</t>
  </si>
  <si>
    <t>37</t>
  </si>
  <si>
    <t>PL0037510107724714</t>
  </si>
  <si>
    <t>11064678</t>
  </si>
  <si>
    <t>ZBK Parter</t>
  </si>
  <si>
    <t>98</t>
  </si>
  <si>
    <t>PL0037510107725219</t>
  </si>
  <si>
    <t>13623291</t>
  </si>
  <si>
    <t>71</t>
  </si>
  <si>
    <t>PL0037510107725421</t>
  </si>
  <si>
    <t>142092</t>
  </si>
  <si>
    <t>62</t>
  </si>
  <si>
    <t>PL0037510107725825</t>
  </si>
  <si>
    <t>80465618</t>
  </si>
  <si>
    <t>75</t>
  </si>
  <si>
    <t>PL0037510107725926</t>
  </si>
  <si>
    <t>5264175</t>
  </si>
  <si>
    <t>65</t>
  </si>
  <si>
    <t>PL0037510107726229</t>
  </si>
  <si>
    <t>142082</t>
  </si>
  <si>
    <t>63</t>
  </si>
  <si>
    <t>PL0037510107726330</t>
  </si>
  <si>
    <t>142088</t>
  </si>
  <si>
    <t>KTBS Klatka schodowa</t>
  </si>
  <si>
    <t>PL0037510107726532</t>
  </si>
  <si>
    <t>20616503</t>
  </si>
  <si>
    <t>Spichrzowa</t>
  </si>
  <si>
    <t>PL0037510107726633</t>
  </si>
  <si>
    <t>16917615</t>
  </si>
  <si>
    <t>PL0037510107727946</t>
  </si>
  <si>
    <t>26656501</t>
  </si>
  <si>
    <t>PL0037510107728047</t>
  </si>
  <si>
    <t>28323215</t>
  </si>
  <si>
    <t>Białogardzka</t>
  </si>
  <si>
    <t>PL0037510107728350</t>
  </si>
  <si>
    <t>24282427</t>
  </si>
  <si>
    <t>PL0037510107728451</t>
  </si>
  <si>
    <t>28323668</t>
  </si>
  <si>
    <t>PL0037510107729057</t>
  </si>
  <si>
    <t>80464973</t>
  </si>
  <si>
    <t>22</t>
  </si>
  <si>
    <t>PL0037510107729158</t>
  </si>
  <si>
    <t>60732481</t>
  </si>
  <si>
    <t>Okrzei</t>
  </si>
  <si>
    <t>PL0037510107729461</t>
  </si>
  <si>
    <t>16935597</t>
  </si>
  <si>
    <t>Jana Pawła II</t>
  </si>
  <si>
    <t>7</t>
  </si>
  <si>
    <t>PL0037510104399028</t>
  </si>
  <si>
    <t>13560149</t>
  </si>
  <si>
    <t>20</t>
  </si>
  <si>
    <t>PL0037510104400745</t>
  </si>
  <si>
    <t>20979644</t>
  </si>
  <si>
    <t>Budynek Kotłowni</t>
  </si>
  <si>
    <t>Chopina</t>
  </si>
  <si>
    <t>PL0037510104224529</t>
  </si>
  <si>
    <t>1134534</t>
  </si>
  <si>
    <t>Energetyka Cieplna sp. z o.o.</t>
  </si>
  <si>
    <t>ul. Pełki 6, 78-230 Karlino</t>
  </si>
  <si>
    <t>Kotłownia K-2</t>
  </si>
  <si>
    <t>4 Marca</t>
  </si>
  <si>
    <t>PL0037510104226953</t>
  </si>
  <si>
    <t>35152</t>
  </si>
  <si>
    <t>Kotłownia</t>
  </si>
  <si>
    <t>93</t>
  </si>
  <si>
    <t>PL0037510107718549</t>
  </si>
  <si>
    <t>4021035</t>
  </si>
  <si>
    <t>Weź. Ceipl.</t>
  </si>
  <si>
    <t>PL0037510107718650</t>
  </si>
  <si>
    <t>70643151</t>
  </si>
  <si>
    <t>Weź. Ciepl.</t>
  </si>
  <si>
    <t>PL0037510107718751</t>
  </si>
  <si>
    <t>71412783</t>
  </si>
  <si>
    <t>PL0037510107718852</t>
  </si>
  <si>
    <t>71412776</t>
  </si>
  <si>
    <t>PL0037510107718953</t>
  </si>
  <si>
    <t>71412008</t>
  </si>
  <si>
    <t>4</t>
  </si>
  <si>
    <t>PL0037510107719054</t>
  </si>
  <si>
    <t>71992914</t>
  </si>
  <si>
    <t>PL0037510107719155</t>
  </si>
  <si>
    <t>71412775</t>
  </si>
  <si>
    <t>PL0037510107719256</t>
  </si>
  <si>
    <t>70644325</t>
  </si>
  <si>
    <t>PL0037510107719357</t>
  </si>
  <si>
    <t>71412777</t>
  </si>
  <si>
    <t>PL0037510107719458</t>
  </si>
  <si>
    <t>3931644</t>
  </si>
  <si>
    <t>33</t>
  </si>
  <si>
    <t>PL0037510107719559</t>
  </si>
  <si>
    <t>71412007</t>
  </si>
  <si>
    <t>Pełki</t>
  </si>
  <si>
    <t>PL0037510107719761</t>
  </si>
  <si>
    <t>71412028</t>
  </si>
  <si>
    <t>PL0037510107719862</t>
  </si>
  <si>
    <t>71412024</t>
  </si>
  <si>
    <t>4A</t>
  </si>
  <si>
    <t>PL0037510107719963</t>
  </si>
  <si>
    <t>04023219</t>
  </si>
  <si>
    <t>PL0037510107720064</t>
  </si>
  <si>
    <t>71412015</t>
  </si>
  <si>
    <t>Brzóski</t>
  </si>
  <si>
    <t>PL0037510107720165</t>
  </si>
  <si>
    <t>71412000</t>
  </si>
  <si>
    <t>PL0037510107720266</t>
  </si>
  <si>
    <t>71414251</t>
  </si>
  <si>
    <t>PL0037510107720367</t>
  </si>
  <si>
    <t>04022701</t>
  </si>
  <si>
    <t>PL0037510107720468</t>
  </si>
  <si>
    <t>04022912</t>
  </si>
  <si>
    <t>PL0037510107720569</t>
  </si>
  <si>
    <t>70799784</t>
  </si>
  <si>
    <t>PL0037510107720670</t>
  </si>
  <si>
    <t>70734724</t>
  </si>
  <si>
    <t>PL0037510107720771</t>
  </si>
  <si>
    <t>4642334</t>
  </si>
  <si>
    <t>PL0037510107720872</t>
  </si>
  <si>
    <t>70687253</t>
  </si>
  <si>
    <t>PL0037510107720973</t>
  </si>
  <si>
    <t>70663283</t>
  </si>
  <si>
    <t>PL0037510107721074</t>
  </si>
  <si>
    <t>70663291</t>
  </si>
  <si>
    <t>PL0037510107721175</t>
  </si>
  <si>
    <t>4344283</t>
  </si>
  <si>
    <t>PL0037510107721276</t>
  </si>
  <si>
    <t>70663311</t>
  </si>
  <si>
    <t>PL0037510107721377</t>
  </si>
  <si>
    <t>70799747</t>
  </si>
  <si>
    <t>PL0037510107721478</t>
  </si>
  <si>
    <t>70663312</t>
  </si>
  <si>
    <t>PL0037510107721579</t>
  </si>
  <si>
    <t>70687526</t>
  </si>
  <si>
    <t>PL0037510107721680</t>
  </si>
  <si>
    <t>04024317</t>
  </si>
  <si>
    <t>WTZ</t>
  </si>
  <si>
    <t>PL0037510107732289</t>
  </si>
  <si>
    <t>70663316</t>
  </si>
  <si>
    <t>Warsztat Terapii Zajęciowej "Iskierka"</t>
  </si>
  <si>
    <t>ul. Kościuszki 3, 78-230 Karlino</t>
  </si>
  <si>
    <t>672-18-31-705</t>
  </si>
  <si>
    <t>Klatka schodowa</t>
  </si>
  <si>
    <t>PL0037510109111511</t>
  </si>
  <si>
    <t>73883</t>
  </si>
  <si>
    <t>Wspólnota Mieszkaniowa Nieruchomości przy ul. 4 Marca 6</t>
  </si>
  <si>
    <t>licznik administracyjny</t>
  </si>
  <si>
    <t>10</t>
  </si>
  <si>
    <t>PL0037510108690872</t>
  </si>
  <si>
    <t>81353</t>
  </si>
  <si>
    <t>C12W</t>
  </si>
  <si>
    <t>Karlińskie Towarzystwo Budownictwa Społecznego Sp. z o.o.</t>
  </si>
  <si>
    <t>12</t>
  </si>
  <si>
    <t>PL0037510108714417</t>
  </si>
  <si>
    <t>81354</t>
  </si>
  <si>
    <t>Biuro</t>
  </si>
  <si>
    <t xml:space="preserve">Wojska Poslkiego </t>
  </si>
  <si>
    <t>PL0037510108715730</t>
  </si>
  <si>
    <t>70643301</t>
  </si>
  <si>
    <t>Wigury</t>
  </si>
  <si>
    <t>PL0037510108715831</t>
  </si>
  <si>
    <t>07064977</t>
  </si>
  <si>
    <t>G12W</t>
  </si>
  <si>
    <t>PL0037510108715932</t>
  </si>
  <si>
    <t>070649457</t>
  </si>
  <si>
    <t>3B</t>
  </si>
  <si>
    <t>PL0037510108716033</t>
  </si>
  <si>
    <t>70643244</t>
  </si>
  <si>
    <t>Prusy</t>
  </si>
  <si>
    <t>PL0037510108716134</t>
  </si>
  <si>
    <t>70649466</t>
  </si>
  <si>
    <t>Węzeł cieplny</t>
  </si>
  <si>
    <t>PL0037510108720376</t>
  </si>
  <si>
    <t>70664856</t>
  </si>
  <si>
    <t>Potrzeby administracyjne</t>
  </si>
  <si>
    <t>6A</t>
  </si>
  <si>
    <t>PL0037510108783630</t>
  </si>
  <si>
    <t>112060</t>
  </si>
  <si>
    <t>6B</t>
  </si>
  <si>
    <t>PL0037510108688650</t>
  </si>
  <si>
    <t>60422808</t>
  </si>
  <si>
    <t>Krawin</t>
  </si>
  <si>
    <t>Szkoła Podstawowa (sala lekcyjna)</t>
  </si>
  <si>
    <t>15</t>
  </si>
  <si>
    <t>PL0037510107850713</t>
  </si>
  <si>
    <t>70643169</t>
  </si>
  <si>
    <t>Wspólnota Mieszkaniowa Nieruchomości przy ul. Koszalińskiej 15-17</t>
  </si>
  <si>
    <t>PL0037510107850814</t>
  </si>
  <si>
    <t>70643243</t>
  </si>
  <si>
    <t>25</t>
  </si>
  <si>
    <t>PL0037510104315364</t>
  </si>
  <si>
    <t>00100992</t>
  </si>
  <si>
    <t>Wspólnota Mieszkaniowa Nieruchomości przy ul. Koszalińskiej 25</t>
  </si>
  <si>
    <t>Obiekty z fotowoltaiką</t>
  </si>
  <si>
    <t>Moc generatora (kW)</t>
  </si>
  <si>
    <t>Obiekt z fotowoltaiką</t>
  </si>
  <si>
    <t>Szacunkowe zużycie energii elektrycznej
w okresie 1 roku [kWh]</t>
  </si>
  <si>
    <t xml:space="preserve">Kaplica Cmentarna ul. Parkowa   </t>
  </si>
  <si>
    <t>III- grupa fakturowania</t>
  </si>
  <si>
    <t>II  grupa fakturowania</t>
  </si>
  <si>
    <t>I grupa fakturowania</t>
  </si>
  <si>
    <t>PL0037510000138108</t>
  </si>
  <si>
    <t>C11- umowa kompleksowa</t>
  </si>
  <si>
    <t>Hala sportowa-Stadion 2</t>
  </si>
  <si>
    <t>Moc generatorów (kW)</t>
  </si>
  <si>
    <t>Obecna taryfa</t>
  </si>
  <si>
    <t>Nowa taryfa</t>
  </si>
  <si>
    <t>C12w</t>
  </si>
  <si>
    <t xml:space="preserve"> Obiekty - taryfa C11, C12a, C23, G11</t>
  </si>
  <si>
    <t>Obiekty - taryfa C23, C11</t>
  </si>
  <si>
    <t>Taryfa dytrybucji</t>
  </si>
  <si>
    <t>dz. 21/2, 219/2, 250/2</t>
  </si>
  <si>
    <t>PL0037510000247605</t>
  </si>
  <si>
    <t>Now ataryfa</t>
  </si>
  <si>
    <t>obecna taryfa</t>
  </si>
  <si>
    <t>pierwsza</t>
  </si>
  <si>
    <t>PL0037510000191503</t>
  </si>
  <si>
    <t>dz. 148</t>
  </si>
  <si>
    <t>Kowańcz - budynek gospodarczy</t>
  </si>
  <si>
    <t>14457195</t>
  </si>
  <si>
    <t>01-01-2020</t>
  </si>
  <si>
    <t>31-12-2020</t>
  </si>
  <si>
    <t>C11-umowa kompleksowa</t>
  </si>
  <si>
    <t>taryfa</t>
  </si>
  <si>
    <t>zużycie kWh</t>
  </si>
  <si>
    <t>Zużycie razem</t>
  </si>
  <si>
    <t>C12b umowa kompleksowa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</si>
</sst>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0\-000"/>
    <numFmt numFmtId="174" formatCode="[$-F800]dddd\,\ mmmm\ dd\,\ yyyy"/>
    <numFmt numFmtId="175" formatCode="0.0000"/>
    <numFmt numFmtId="176" formatCode="0.000"/>
    <numFmt numFmtId="177" formatCode="mmm/yyyy"/>
    <numFmt numFmtId="178" formatCode="0.00000"/>
    <numFmt numFmtId="179" formatCode="0.00000000"/>
    <numFmt numFmtId="180" formatCode="0.0000000"/>
    <numFmt numFmtId="181" formatCode="0.000000"/>
  </numFmts>
  <fonts count="8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b/>
      <sz val="9.5"/>
      <name val="Arial Narrow"/>
      <family val="2"/>
    </font>
    <font>
      <sz val="16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9.5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b/>
      <i/>
      <sz val="9.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4"/>
      <color indexed="8"/>
      <name val="Arial Narrow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b/>
      <i/>
      <sz val="9.5"/>
      <color indexed="8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0"/>
      <color theme="1"/>
      <name val="Arial Narrow"/>
      <family val="2"/>
    </font>
    <font>
      <sz val="9.5"/>
      <color theme="1"/>
      <name val="Arial Narrow"/>
      <family val="2"/>
    </font>
    <font>
      <b/>
      <sz val="11"/>
      <color rgb="FFFF0000"/>
      <name val="Arial Narrow"/>
      <family val="2"/>
    </font>
    <font>
      <b/>
      <u val="single"/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"/>
      <family val="2"/>
    </font>
    <font>
      <b/>
      <i/>
      <sz val="10"/>
      <color theme="1"/>
      <name val="Arial Narrow"/>
      <family val="2"/>
    </font>
    <font>
      <b/>
      <sz val="9.5"/>
      <color theme="1"/>
      <name val="Arial Narrow"/>
      <family val="2"/>
    </font>
    <font>
      <b/>
      <i/>
      <sz val="9.5"/>
      <color theme="1"/>
      <name val="Arial Narrow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3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4" fontId="9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14" fontId="9" fillId="32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4" fontId="9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4" fontId="72" fillId="33" borderId="10" xfId="0" applyNumberFormat="1" applyFont="1" applyFill="1" applyBorder="1" applyAlignment="1">
      <alignment horizontal="center" vertical="center"/>
    </xf>
    <xf numFmtId="0" fontId="72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49" fontId="7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  <xf numFmtId="14" fontId="10" fillId="33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14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 quotePrefix="1">
      <alignment horizontal="center" vertical="center" wrapText="1"/>
    </xf>
    <xf numFmtId="0" fontId="12" fillId="0" borderId="0" xfId="0" applyFont="1" applyFill="1" applyAlignment="1" quotePrefix="1">
      <alignment horizontal="center" vertical="center" wrapText="1"/>
    </xf>
    <xf numFmtId="0" fontId="12" fillId="0" borderId="0" xfId="0" applyFont="1" applyFill="1" applyAlignment="1" quotePrefix="1">
      <alignment vertical="center" wrapText="1"/>
    </xf>
    <xf numFmtId="0" fontId="75" fillId="0" borderId="0" xfId="0" applyFont="1" applyFill="1" applyAlignment="1" quotePrefix="1">
      <alignment vertical="center"/>
    </xf>
    <xf numFmtId="4" fontId="74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76" fillId="32" borderId="10" xfId="0" applyFont="1" applyFill="1" applyBorder="1" applyAlignment="1">
      <alignment horizontal="center" vertical="center" wrapText="1"/>
    </xf>
    <xf numFmtId="49" fontId="76" fillId="32" borderId="10" xfId="0" applyNumberFormat="1" applyFont="1" applyFill="1" applyBorder="1" applyAlignment="1">
      <alignment horizontal="center" vertical="center" wrapText="1"/>
    </xf>
    <xf numFmtId="4" fontId="76" fillId="32" borderId="10" xfId="0" applyNumberFormat="1" applyFont="1" applyFill="1" applyBorder="1" applyAlignment="1">
      <alignment horizontal="center" vertical="center" wrapText="1"/>
    </xf>
    <xf numFmtId="14" fontId="76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 wrapText="1"/>
    </xf>
    <xf numFmtId="3" fontId="76" fillId="32" borderId="10" xfId="0" applyNumberFormat="1" applyFont="1" applyFill="1" applyBorder="1" applyAlignment="1">
      <alignment horizontal="right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/>
    </xf>
    <xf numFmtId="14" fontId="14" fillId="33" borderId="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left" vertical="center"/>
    </xf>
    <xf numFmtId="49" fontId="76" fillId="0" borderId="0" xfId="0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4" fontId="76" fillId="0" borderId="0" xfId="0" applyNumberFormat="1" applyFont="1" applyFill="1" applyAlignment="1">
      <alignment horizontal="center" vertical="center" wrapText="1"/>
    </xf>
    <xf numFmtId="4" fontId="76" fillId="0" borderId="0" xfId="0" applyNumberFormat="1" applyFont="1" applyFill="1" applyAlignment="1">
      <alignment horizontal="center" vertical="center"/>
    </xf>
    <xf numFmtId="4" fontId="76" fillId="0" borderId="0" xfId="0" applyNumberFormat="1" applyFont="1" applyFill="1" applyAlignment="1">
      <alignment vertical="center"/>
    </xf>
    <xf numFmtId="4" fontId="76" fillId="0" borderId="0" xfId="0" applyNumberFormat="1" applyFont="1" applyFill="1" applyAlignment="1">
      <alignment horizontal="right" vertical="center"/>
    </xf>
    <xf numFmtId="0" fontId="76" fillId="0" borderId="0" xfId="0" applyFont="1" applyFill="1" applyAlignment="1">
      <alignment vertical="center"/>
    </xf>
    <xf numFmtId="49" fontId="76" fillId="0" borderId="0" xfId="0" applyNumberFormat="1" applyFont="1" applyFill="1" applyAlignment="1" quotePrefix="1">
      <alignment horizontal="center" vertical="center" wrapText="1"/>
    </xf>
    <xf numFmtId="0" fontId="76" fillId="0" borderId="0" xfId="0" applyFont="1" applyFill="1" applyAlignment="1" quotePrefix="1">
      <alignment horizontal="center" vertical="center" wrapText="1"/>
    </xf>
    <xf numFmtId="0" fontId="76" fillId="0" borderId="0" xfId="0" applyFont="1" applyFill="1" applyAlignment="1" quotePrefix="1">
      <alignment vertical="center" wrapText="1"/>
    </xf>
    <xf numFmtId="4" fontId="77" fillId="0" borderId="0" xfId="0" applyNumberFormat="1" applyFont="1" applyFill="1" applyAlignment="1">
      <alignment horizontal="right" vertical="center"/>
    </xf>
    <xf numFmtId="0" fontId="77" fillId="0" borderId="0" xfId="0" applyFont="1" applyFill="1" applyAlignment="1">
      <alignment vertical="center" wrapText="1"/>
    </xf>
    <xf numFmtId="14" fontId="14" fillId="32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4" fontId="76" fillId="0" borderId="10" xfId="0" applyNumberFormat="1" applyFont="1" applyFill="1" applyBorder="1" applyAlignment="1">
      <alignment horizontal="center" vertical="center"/>
    </xf>
    <xf numFmtId="49" fontId="76" fillId="33" borderId="10" xfId="0" applyNumberFormat="1" applyFont="1" applyFill="1" applyBorder="1" applyAlignment="1">
      <alignment horizontal="center" vertical="center" wrapText="1"/>
    </xf>
    <xf numFmtId="4" fontId="76" fillId="33" borderId="10" xfId="0" applyNumberFormat="1" applyFont="1" applyFill="1" applyBorder="1" applyAlignment="1">
      <alignment horizontal="center" vertical="center"/>
    </xf>
    <xf numFmtId="49" fontId="76" fillId="33" borderId="0" xfId="0" applyNumberFormat="1" applyFont="1" applyFill="1" applyBorder="1" applyAlignment="1">
      <alignment horizontal="center" vertical="center" wrapText="1"/>
    </xf>
    <xf numFmtId="4" fontId="76" fillId="33" borderId="0" xfId="0" applyNumberFormat="1" applyFont="1" applyFill="1" applyBorder="1" applyAlignment="1">
      <alignment horizontal="center" vertical="center"/>
    </xf>
    <xf numFmtId="0" fontId="76" fillId="33" borderId="0" xfId="0" applyNumberFormat="1" applyFont="1" applyFill="1" applyBorder="1" applyAlignment="1">
      <alignment horizontal="right" vertical="center"/>
    </xf>
    <xf numFmtId="0" fontId="76" fillId="33" borderId="0" xfId="0" applyNumberFormat="1" applyFont="1" applyFill="1" applyBorder="1" applyAlignment="1">
      <alignment horizontal="right" vertical="top"/>
    </xf>
    <xf numFmtId="0" fontId="76" fillId="32" borderId="10" xfId="0" applyFont="1" applyFill="1" applyBorder="1" applyAlignment="1">
      <alignment horizontal="center" vertical="top" wrapText="1"/>
    </xf>
    <xf numFmtId="49" fontId="76" fillId="32" borderId="10" xfId="0" applyNumberFormat="1" applyFont="1" applyFill="1" applyBorder="1" applyAlignment="1">
      <alignment horizontal="center" vertical="top" wrapText="1"/>
    </xf>
    <xf numFmtId="4" fontId="76" fillId="32" borderId="10" xfId="0" applyNumberFormat="1" applyFont="1" applyFill="1" applyBorder="1" applyAlignment="1">
      <alignment horizontal="center" vertical="top" wrapText="1"/>
    </xf>
    <xf numFmtId="14" fontId="14" fillId="32" borderId="10" xfId="0" applyNumberFormat="1" applyFont="1" applyFill="1" applyBorder="1" applyAlignment="1">
      <alignment horizontal="center" vertical="top" wrapText="1"/>
    </xf>
    <xf numFmtId="49" fontId="77" fillId="0" borderId="10" xfId="0" applyNumberFormat="1" applyFont="1" applyFill="1" applyBorder="1" applyAlignment="1">
      <alignment horizontal="center" vertical="top" wrapText="1"/>
    </xf>
    <xf numFmtId="3" fontId="76" fillId="32" borderId="10" xfId="0" applyNumberFormat="1" applyFont="1" applyFill="1" applyBorder="1" applyAlignment="1">
      <alignment horizontal="right" vertical="top" wrapText="1"/>
    </xf>
    <xf numFmtId="0" fontId="76" fillId="0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14" fontId="14" fillId="33" borderId="11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4" fontId="3" fillId="34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right" vertical="top" wrapText="1"/>
    </xf>
    <xf numFmtId="0" fontId="78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6" fillId="33" borderId="10" xfId="0" applyFont="1" applyFill="1" applyBorder="1" applyAlignment="1">
      <alignment vertical="center" wrapText="1"/>
    </xf>
    <xf numFmtId="0" fontId="76" fillId="3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4" fontId="75" fillId="0" borderId="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0" fillId="34" borderId="10" xfId="0" applyFill="1" applyBorder="1" applyAlignment="1">
      <alignment horizontal="center" vertical="top"/>
    </xf>
    <xf numFmtId="3" fontId="76" fillId="0" borderId="10" xfId="0" applyNumberFormat="1" applyFont="1" applyFill="1" applyBorder="1" applyAlignment="1">
      <alignment horizontal="right" vertical="center" wrapText="1"/>
    </xf>
    <xf numFmtId="3" fontId="76" fillId="0" borderId="10" xfId="0" applyNumberFormat="1" applyFont="1" applyFill="1" applyBorder="1" applyAlignment="1">
      <alignment horizontal="right" vertical="center"/>
    </xf>
    <xf numFmtId="3" fontId="76" fillId="33" borderId="10" xfId="0" applyNumberFormat="1" applyFont="1" applyFill="1" applyBorder="1" applyAlignment="1">
      <alignment horizontal="right" vertical="center" wrapText="1"/>
    </xf>
    <xf numFmtId="3" fontId="76" fillId="33" borderId="10" xfId="0" applyNumberFormat="1" applyFont="1" applyFill="1" applyBorder="1" applyAlignment="1">
      <alignment horizontal="right" vertical="center"/>
    </xf>
    <xf numFmtId="1" fontId="76" fillId="0" borderId="10" xfId="0" applyNumberFormat="1" applyFont="1" applyFill="1" applyBorder="1" applyAlignment="1">
      <alignment horizontal="right" vertical="center" wrapText="1"/>
    </xf>
    <xf numFmtId="0" fontId="76" fillId="33" borderId="10" xfId="0" applyNumberFormat="1" applyFont="1" applyFill="1" applyBorder="1" applyAlignment="1">
      <alignment horizontal="right" vertical="center"/>
    </xf>
    <xf numFmtId="0" fontId="76" fillId="33" borderId="10" xfId="0" applyNumberFormat="1" applyFont="1" applyFill="1" applyBorder="1" applyAlignment="1">
      <alignment horizontal="right" vertical="top"/>
    </xf>
    <xf numFmtId="3" fontId="76" fillId="0" borderId="11" xfId="0" applyNumberFormat="1" applyFont="1" applyFill="1" applyBorder="1" applyAlignment="1">
      <alignment horizontal="right" vertical="center" wrapText="1"/>
    </xf>
    <xf numFmtId="3" fontId="76" fillId="0" borderId="11" xfId="0" applyNumberFormat="1" applyFont="1" applyFill="1" applyBorder="1" applyAlignment="1">
      <alignment horizontal="right" vertical="center"/>
    </xf>
    <xf numFmtId="4" fontId="76" fillId="0" borderId="0" xfId="0" applyNumberFormat="1" applyFont="1" applyFill="1" applyBorder="1" applyAlignment="1">
      <alignment horizontal="center" vertical="top" wrapText="1"/>
    </xf>
    <xf numFmtId="0" fontId="76" fillId="33" borderId="15" xfId="0" applyFont="1" applyFill="1" applyBorder="1" applyAlignment="1">
      <alignment horizontal="center" vertical="center" wrapText="1"/>
    </xf>
    <xf numFmtId="49" fontId="76" fillId="33" borderId="15" xfId="0" applyNumberFormat="1" applyFont="1" applyFill="1" applyBorder="1" applyAlignment="1">
      <alignment horizontal="center" vertical="center" wrapText="1"/>
    </xf>
    <xf numFmtId="4" fontId="76" fillId="33" borderId="15" xfId="0" applyNumberFormat="1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76" fillId="33" borderId="15" xfId="0" applyNumberFormat="1" applyFont="1" applyFill="1" applyBorder="1" applyAlignment="1">
      <alignment horizontal="right" vertical="center"/>
    </xf>
    <xf numFmtId="0" fontId="76" fillId="33" borderId="15" xfId="0" applyNumberFormat="1" applyFont="1" applyFill="1" applyBorder="1" applyAlignment="1">
      <alignment horizontal="right" vertical="top"/>
    </xf>
    <xf numFmtId="14" fontId="14" fillId="33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left" vertical="center"/>
    </xf>
    <xf numFmtId="0" fontId="17" fillId="34" borderId="16" xfId="0" applyFont="1" applyFill="1" applyBorder="1" applyAlignment="1">
      <alignment vertical="center"/>
    </xf>
    <xf numFmtId="0" fontId="17" fillId="34" borderId="17" xfId="0" applyFont="1" applyFill="1" applyBorder="1" applyAlignment="1">
      <alignment vertical="center"/>
    </xf>
    <xf numFmtId="0" fontId="16" fillId="35" borderId="16" xfId="0" applyFont="1" applyFill="1" applyBorder="1" applyAlignment="1">
      <alignment vertical="center" wrapText="1"/>
    </xf>
    <xf numFmtId="0" fontId="16" fillId="35" borderId="17" xfId="0" applyFont="1" applyFill="1" applyBorder="1" applyAlignment="1">
      <alignment vertical="center" wrapText="1"/>
    </xf>
    <xf numFmtId="3" fontId="77" fillId="0" borderId="10" xfId="0" applyNumberFormat="1" applyFont="1" applyFill="1" applyBorder="1" applyAlignment="1">
      <alignment horizontal="right" vertical="center" wrapText="1"/>
    </xf>
    <xf numFmtId="3" fontId="77" fillId="0" borderId="10" xfId="0" applyNumberFormat="1" applyFont="1" applyFill="1" applyBorder="1" applyAlignment="1">
      <alignment horizontal="right" vertical="center"/>
    </xf>
    <xf numFmtId="0" fontId="80" fillId="0" borderId="10" xfId="0" applyFont="1" applyFill="1" applyBorder="1" applyAlignment="1">
      <alignment horizontal="center" vertical="center" wrapText="1"/>
    </xf>
    <xf numFmtId="4" fontId="80" fillId="0" borderId="10" xfId="0" applyNumberFormat="1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/>
    </xf>
    <xf numFmtId="4" fontId="8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4" fontId="10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3" fontId="15" fillId="32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83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center" vertical="top" wrapText="1"/>
    </xf>
    <xf numFmtId="4" fontId="73" fillId="34" borderId="10" xfId="0" applyNumberFormat="1" applyFont="1" applyFill="1" applyBorder="1" applyAlignment="1">
      <alignment horizontal="center" vertical="top" wrapText="1"/>
    </xf>
    <xf numFmtId="3" fontId="73" fillId="34" borderId="10" xfId="0" applyNumberFormat="1" applyFont="1" applyFill="1" applyBorder="1" applyAlignment="1">
      <alignment horizontal="right" vertical="top" wrapText="1"/>
    </xf>
    <xf numFmtId="3" fontId="73" fillId="34" borderId="10" xfId="0" applyNumberFormat="1" applyFont="1" applyFill="1" applyBorder="1" applyAlignment="1">
      <alignment horizontal="right" vertical="top"/>
    </xf>
    <xf numFmtId="0" fontId="73" fillId="0" borderId="10" xfId="0" applyFont="1" applyFill="1" applyBorder="1" applyAlignment="1">
      <alignment horizontal="center" vertical="top"/>
    </xf>
    <xf numFmtId="14" fontId="72" fillId="33" borderId="10" xfId="0" applyNumberFormat="1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vertical="top" wrapText="1"/>
    </xf>
    <xf numFmtId="0" fontId="73" fillId="0" borderId="18" xfId="0" applyFont="1" applyFill="1" applyBorder="1" applyAlignment="1">
      <alignment horizontal="center" vertical="top" wrapText="1"/>
    </xf>
    <xf numFmtId="49" fontId="73" fillId="0" borderId="18" xfId="0" applyNumberFormat="1" applyFont="1" applyFill="1" applyBorder="1" applyAlignment="1">
      <alignment horizontal="center" vertical="top" wrapText="1"/>
    </xf>
    <xf numFmtId="4" fontId="73" fillId="34" borderId="18" xfId="0" applyNumberFormat="1" applyFont="1" applyFill="1" applyBorder="1" applyAlignment="1">
      <alignment horizontal="center" vertical="top" wrapText="1"/>
    </xf>
    <xf numFmtId="3" fontId="73" fillId="34" borderId="18" xfId="0" applyNumberFormat="1" applyFont="1" applyFill="1" applyBorder="1" applyAlignment="1">
      <alignment horizontal="right" vertical="top" wrapText="1"/>
    </xf>
    <xf numFmtId="3" fontId="73" fillId="34" borderId="18" xfId="0" applyNumberFormat="1" applyFont="1" applyFill="1" applyBorder="1" applyAlignment="1">
      <alignment horizontal="right" vertical="top"/>
    </xf>
    <xf numFmtId="0" fontId="73" fillId="0" borderId="18" xfId="0" applyFont="1" applyFill="1" applyBorder="1" applyAlignment="1">
      <alignment horizontal="center" vertical="top"/>
    </xf>
    <xf numFmtId="14" fontId="72" fillId="33" borderId="18" xfId="0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top" wrapText="1"/>
    </xf>
    <xf numFmtId="49" fontId="84" fillId="0" borderId="11" xfId="0" applyNumberFormat="1" applyFont="1" applyFill="1" applyBorder="1" applyAlignment="1">
      <alignment horizontal="center" vertical="top" wrapText="1"/>
    </xf>
    <xf numFmtId="4" fontId="73" fillId="34" borderId="11" xfId="0" applyNumberFormat="1" applyFont="1" applyFill="1" applyBorder="1" applyAlignment="1">
      <alignment horizontal="center" vertical="top" wrapText="1"/>
    </xf>
    <xf numFmtId="4" fontId="73" fillId="0" borderId="11" xfId="0" applyNumberFormat="1" applyFont="1" applyFill="1" applyBorder="1" applyAlignment="1">
      <alignment horizontal="center" vertical="top" wrapText="1"/>
    </xf>
    <xf numFmtId="3" fontId="73" fillId="34" borderId="11" xfId="0" applyNumberFormat="1" applyFont="1" applyFill="1" applyBorder="1" applyAlignment="1">
      <alignment horizontal="right" vertical="top" wrapText="1"/>
    </xf>
    <xf numFmtId="14" fontId="84" fillId="0" borderId="11" xfId="0" applyNumberFormat="1" applyFont="1" applyFill="1" applyBorder="1" applyAlignment="1">
      <alignment horizontal="center" vertical="top" wrapText="1"/>
    </xf>
    <xf numFmtId="0" fontId="73" fillId="36" borderId="11" xfId="0" applyFont="1" applyFill="1" applyBorder="1" applyAlignment="1">
      <alignment horizontal="center" vertical="top" wrapText="1"/>
    </xf>
    <xf numFmtId="0" fontId="73" fillId="36" borderId="11" xfId="0" applyFont="1" applyFill="1" applyBorder="1" applyAlignment="1">
      <alignment vertical="top" wrapText="1"/>
    </xf>
    <xf numFmtId="49" fontId="73" fillId="36" borderId="11" xfId="0" applyNumberFormat="1" applyFont="1" applyFill="1" applyBorder="1" applyAlignment="1">
      <alignment horizontal="center" vertical="top" wrapText="1"/>
    </xf>
    <xf numFmtId="3" fontId="73" fillId="34" borderId="11" xfId="0" applyNumberFormat="1" applyFont="1" applyFill="1" applyBorder="1" applyAlignment="1">
      <alignment horizontal="right" vertical="top"/>
    </xf>
    <xf numFmtId="0" fontId="73" fillId="36" borderId="11" xfId="0" applyFont="1" applyFill="1" applyBorder="1" applyAlignment="1">
      <alignment horizontal="center" vertical="top"/>
    </xf>
    <xf numFmtId="14" fontId="72" fillId="36" borderId="11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top" wrapText="1"/>
    </xf>
    <xf numFmtId="0" fontId="73" fillId="36" borderId="10" xfId="0" applyFont="1" applyFill="1" applyBorder="1" applyAlignment="1">
      <alignment vertical="top" wrapText="1"/>
    </xf>
    <xf numFmtId="49" fontId="73" fillId="36" borderId="10" xfId="0" applyNumberFormat="1" applyFont="1" applyFill="1" applyBorder="1" applyAlignment="1">
      <alignment horizontal="center" vertical="top" wrapText="1"/>
    </xf>
    <xf numFmtId="0" fontId="73" fillId="36" borderId="10" xfId="0" applyFont="1" applyFill="1" applyBorder="1" applyAlignment="1">
      <alignment horizontal="center" vertical="top"/>
    </xf>
    <xf numFmtId="14" fontId="72" fillId="36" borderId="10" xfId="0" applyNumberFormat="1" applyFont="1" applyFill="1" applyBorder="1" applyAlignment="1">
      <alignment horizontal="center" vertical="center"/>
    </xf>
    <xf numFmtId="4" fontId="73" fillId="34" borderId="10" xfId="0" applyNumberFormat="1" applyFont="1" applyFill="1" applyBorder="1" applyAlignment="1">
      <alignment horizontal="center" vertical="top"/>
    </xf>
    <xf numFmtId="49" fontId="73" fillId="36" borderId="18" xfId="0" applyNumberFormat="1" applyFont="1" applyFill="1" applyBorder="1" applyAlignment="1">
      <alignment horizontal="center" vertical="top" wrapText="1"/>
    </xf>
    <xf numFmtId="0" fontId="73" fillId="36" borderId="18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" fontId="4" fillId="34" borderId="19" xfId="0" applyNumberFormat="1" applyFont="1" applyFill="1" applyBorder="1" applyAlignment="1">
      <alignment horizontal="center" vertical="top" wrapText="1"/>
    </xf>
    <xf numFmtId="3" fontId="4" fillId="34" borderId="19" xfId="0" applyNumberFormat="1" applyFont="1" applyFill="1" applyBorder="1" applyAlignment="1">
      <alignment horizontal="right" vertical="top" wrapText="1"/>
    </xf>
    <xf numFmtId="3" fontId="4" fillId="34" borderId="20" xfId="0" applyNumberFormat="1" applyFont="1" applyFill="1" applyBorder="1" applyAlignment="1">
      <alignment horizontal="right" vertical="top" wrapText="1"/>
    </xf>
    <xf numFmtId="0" fontId="85" fillId="0" borderId="10" xfId="0" applyFont="1" applyFill="1" applyBorder="1" applyAlignment="1">
      <alignment horizontal="center" vertical="top" wrapText="1"/>
    </xf>
    <xf numFmtId="0" fontId="85" fillId="36" borderId="11" xfId="0" applyFont="1" applyFill="1" applyBorder="1" applyAlignment="1">
      <alignment horizontal="center" vertical="top" wrapText="1"/>
    </xf>
    <xf numFmtId="0" fontId="85" fillId="36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4" fontId="3" fillId="32" borderId="14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4" fontId="9" fillId="0" borderId="10" xfId="56" applyNumberFormat="1" applyFont="1" applyFill="1" applyBorder="1" applyAlignment="1">
      <alignment horizontal="center" vertical="center" wrapText="1"/>
      <protection/>
    </xf>
    <xf numFmtId="4" fontId="9" fillId="0" borderId="0" xfId="56" applyNumberFormat="1" applyFont="1" applyFill="1" applyBorder="1" applyAlignment="1">
      <alignment horizontal="center" vertical="center" wrapText="1"/>
      <protection/>
    </xf>
    <xf numFmtId="4" fontId="76" fillId="33" borderId="0" xfId="0" applyNumberFormat="1" applyFont="1" applyFill="1" applyBorder="1" applyAlignment="1">
      <alignment horizontal="right" vertical="center"/>
    </xf>
    <xf numFmtId="3" fontId="76" fillId="33" borderId="0" xfId="0" applyNumberFormat="1" applyFont="1" applyFill="1" applyBorder="1" applyAlignment="1">
      <alignment vertical="center" wrapText="1"/>
    </xf>
    <xf numFmtId="0" fontId="76" fillId="33" borderId="11" xfId="0" applyFont="1" applyFill="1" applyBorder="1" applyAlignment="1">
      <alignment vertical="center" wrapText="1"/>
    </xf>
    <xf numFmtId="0" fontId="76" fillId="33" borderId="11" xfId="0" applyFont="1" applyFill="1" applyBorder="1" applyAlignment="1">
      <alignment horizontal="center" vertical="center" wrapText="1"/>
    </xf>
    <xf numFmtId="49" fontId="76" fillId="33" borderId="11" xfId="0" applyNumberFormat="1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/>
    </xf>
    <xf numFmtId="0" fontId="76" fillId="33" borderId="11" xfId="0" applyNumberFormat="1" applyFont="1" applyFill="1" applyBorder="1" applyAlignment="1">
      <alignment horizontal="right" vertical="center"/>
    </xf>
    <xf numFmtId="0" fontId="76" fillId="33" borderId="11" xfId="0" applyNumberFormat="1" applyFont="1" applyFill="1" applyBorder="1" applyAlignment="1">
      <alignment horizontal="right" vertical="top"/>
    </xf>
    <xf numFmtId="4" fontId="9" fillId="32" borderId="18" xfId="56" applyNumberFormat="1" applyFont="1" applyFill="1" applyBorder="1" applyAlignment="1">
      <alignment horizontal="center" vertical="center" wrapText="1"/>
      <protection/>
    </xf>
    <xf numFmtId="0" fontId="79" fillId="32" borderId="21" xfId="0" applyFont="1" applyFill="1" applyBorder="1" applyAlignment="1">
      <alignment horizontal="center"/>
    </xf>
    <xf numFmtId="0" fontId="79" fillId="34" borderId="12" xfId="0" applyFont="1" applyFill="1" applyBorder="1" applyAlignment="1">
      <alignment horizontal="center" vertical="center"/>
    </xf>
    <xf numFmtId="4" fontId="9" fillId="33" borderId="18" xfId="56" applyNumberFormat="1" applyFont="1" applyFill="1" applyBorder="1" applyAlignment="1">
      <alignment horizontal="center" vertical="center" wrapText="1"/>
      <protection/>
    </xf>
    <xf numFmtId="4" fontId="9" fillId="33" borderId="0" xfId="56" applyNumberFormat="1" applyFont="1" applyFill="1" applyBorder="1" applyAlignment="1">
      <alignment horizontal="center" vertical="center" wrapText="1"/>
      <protection/>
    </xf>
    <xf numFmtId="4" fontId="9" fillId="33" borderId="22" xfId="56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86" fillId="34" borderId="10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top" wrapText="1"/>
    </xf>
    <xf numFmtId="167" fontId="86" fillId="0" borderId="19" xfId="42" applyNumberFormat="1" applyFont="1" applyBorder="1" applyAlignment="1">
      <alignment horizontal="center" vertical="top"/>
    </xf>
    <xf numFmtId="167" fontId="86" fillId="0" borderId="10" xfId="42" applyNumberFormat="1" applyFont="1" applyBorder="1" applyAlignment="1">
      <alignment horizontal="center" vertical="center"/>
    </xf>
    <xf numFmtId="167" fontId="86" fillId="0" borderId="18" xfId="42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14" fontId="75" fillId="0" borderId="0" xfId="0" applyNumberFormat="1" applyFont="1" applyFill="1" applyBorder="1" applyAlignment="1">
      <alignment horizontal="center" vertical="center" wrapText="1"/>
    </xf>
    <xf numFmtId="14" fontId="75" fillId="0" borderId="24" xfId="0" applyNumberFormat="1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center" vertical="center"/>
    </xf>
    <xf numFmtId="0" fontId="76" fillId="37" borderId="18" xfId="0" applyFont="1" applyFill="1" applyBorder="1" applyAlignment="1">
      <alignment horizontal="center" vertical="center" wrapText="1"/>
    </xf>
    <xf numFmtId="0" fontId="76" fillId="37" borderId="11" xfId="0" applyFont="1" applyFill="1" applyBorder="1" applyAlignment="1">
      <alignment horizontal="center" vertical="center" wrapText="1"/>
    </xf>
    <xf numFmtId="0" fontId="87" fillId="32" borderId="25" xfId="0" applyFont="1" applyFill="1" applyBorder="1" applyAlignment="1">
      <alignment horizontal="center" vertical="center" wrapText="1"/>
    </xf>
    <xf numFmtId="0" fontId="87" fillId="32" borderId="22" xfId="0" applyFont="1" applyFill="1" applyBorder="1" applyAlignment="1">
      <alignment horizontal="center" vertical="center" wrapText="1"/>
    </xf>
    <xf numFmtId="0" fontId="87" fillId="32" borderId="26" xfId="0" applyFont="1" applyFill="1" applyBorder="1" applyAlignment="1">
      <alignment horizontal="center" vertical="center" wrapText="1"/>
    </xf>
    <xf numFmtId="0" fontId="87" fillId="32" borderId="21" xfId="0" applyFont="1" applyFill="1" applyBorder="1" applyAlignment="1">
      <alignment horizontal="center" vertical="center" wrapText="1"/>
    </xf>
    <xf numFmtId="0" fontId="87" fillId="32" borderId="24" xfId="0" applyFont="1" applyFill="1" applyBorder="1" applyAlignment="1">
      <alignment horizontal="center" vertical="center" wrapText="1"/>
    </xf>
    <xf numFmtId="0" fontId="87" fillId="32" borderId="27" xfId="0" applyFont="1" applyFill="1" applyBorder="1" applyAlignment="1">
      <alignment horizontal="center" vertical="center" wrapText="1"/>
    </xf>
    <xf numFmtId="4" fontId="76" fillId="32" borderId="28" xfId="0" applyNumberFormat="1" applyFont="1" applyFill="1" applyBorder="1" applyAlignment="1">
      <alignment horizontal="center" vertical="center" wrapText="1"/>
    </xf>
    <xf numFmtId="4" fontId="76" fillId="32" borderId="22" xfId="0" applyNumberFormat="1" applyFont="1" applyFill="1" applyBorder="1" applyAlignment="1">
      <alignment horizontal="center" vertical="center" wrapText="1"/>
    </xf>
    <xf numFmtId="4" fontId="76" fillId="32" borderId="26" xfId="0" applyNumberFormat="1" applyFont="1" applyFill="1" applyBorder="1" applyAlignment="1">
      <alignment horizontal="center" vertical="center" wrapText="1"/>
    </xf>
    <xf numFmtId="4" fontId="76" fillId="32" borderId="21" xfId="0" applyNumberFormat="1" applyFont="1" applyFill="1" applyBorder="1" applyAlignment="1">
      <alignment horizontal="center" vertical="center" wrapText="1"/>
    </xf>
    <xf numFmtId="4" fontId="76" fillId="32" borderId="24" xfId="0" applyNumberFormat="1" applyFont="1" applyFill="1" applyBorder="1" applyAlignment="1">
      <alignment horizontal="center" vertical="center" wrapText="1"/>
    </xf>
    <xf numFmtId="4" fontId="76" fillId="32" borderId="27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32" borderId="12" xfId="0" applyFont="1" applyFill="1" applyBorder="1" applyAlignment="1">
      <alignment horizontal="center" vertical="center" wrapText="1"/>
    </xf>
    <xf numFmtId="0" fontId="76" fillId="32" borderId="14" xfId="0" applyFont="1" applyFill="1" applyBorder="1" applyAlignment="1">
      <alignment horizontal="center" vertical="center" wrapText="1"/>
    </xf>
    <xf numFmtId="0" fontId="76" fillId="32" borderId="28" xfId="0" applyFont="1" applyFill="1" applyBorder="1" applyAlignment="1">
      <alignment horizontal="center" vertical="center" wrapText="1"/>
    </xf>
    <xf numFmtId="0" fontId="76" fillId="32" borderId="22" xfId="0" applyFont="1" applyFill="1" applyBorder="1" applyAlignment="1">
      <alignment horizontal="center" vertical="center" wrapText="1"/>
    </xf>
    <xf numFmtId="0" fontId="76" fillId="32" borderId="26" xfId="0" applyFont="1" applyFill="1" applyBorder="1" applyAlignment="1">
      <alignment horizontal="center" vertical="center" wrapText="1"/>
    </xf>
    <xf numFmtId="0" fontId="76" fillId="32" borderId="21" xfId="0" applyFont="1" applyFill="1" applyBorder="1" applyAlignment="1">
      <alignment horizontal="center" vertical="center" wrapText="1"/>
    </xf>
    <xf numFmtId="0" fontId="76" fillId="32" borderId="24" xfId="0" applyFont="1" applyFill="1" applyBorder="1" applyAlignment="1">
      <alignment horizontal="center" vertical="center" wrapText="1"/>
    </xf>
    <xf numFmtId="0" fontId="76" fillId="32" borderId="27" xfId="0" applyFont="1" applyFill="1" applyBorder="1" applyAlignment="1">
      <alignment horizontal="center" vertical="center" wrapText="1"/>
    </xf>
    <xf numFmtId="0" fontId="3" fillId="32" borderId="25" xfId="56" applyFont="1" applyFill="1" applyBorder="1" applyAlignment="1">
      <alignment horizontal="center" vertical="center" wrapText="1"/>
      <protection/>
    </xf>
    <xf numFmtId="0" fontId="3" fillId="32" borderId="21" xfId="56" applyFont="1" applyFill="1" applyBorder="1" applyAlignment="1">
      <alignment horizontal="center" vertical="center" wrapText="1"/>
      <protection/>
    </xf>
    <xf numFmtId="4" fontId="9" fillId="32" borderId="18" xfId="56" applyNumberFormat="1" applyFont="1" applyFill="1" applyBorder="1" applyAlignment="1">
      <alignment horizontal="center" vertical="center" wrapText="1"/>
      <protection/>
    </xf>
    <xf numFmtId="4" fontId="9" fillId="32" borderId="23" xfId="56" applyNumberFormat="1" applyFont="1" applyFill="1" applyBorder="1" applyAlignment="1">
      <alignment horizontal="center" vertical="center" wrapText="1"/>
      <protection/>
    </xf>
    <xf numFmtId="4" fontId="9" fillId="32" borderId="11" xfId="56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76" fillId="32" borderId="29" xfId="0" applyFont="1" applyFill="1" applyBorder="1" applyAlignment="1">
      <alignment horizontal="center" vertical="center" wrapText="1"/>
    </xf>
    <xf numFmtId="0" fontId="76" fillId="32" borderId="30" xfId="0" applyFont="1" applyFill="1" applyBorder="1" applyAlignment="1">
      <alignment horizontal="center" vertical="center" wrapText="1"/>
    </xf>
    <xf numFmtId="0" fontId="76" fillId="32" borderId="31" xfId="0" applyFont="1" applyFill="1" applyBorder="1" applyAlignment="1">
      <alignment horizontal="center" vertical="center" wrapText="1"/>
    </xf>
    <xf numFmtId="14" fontId="14" fillId="32" borderId="29" xfId="0" applyNumberFormat="1" applyFont="1" applyFill="1" applyBorder="1" applyAlignment="1">
      <alignment horizontal="center" vertical="center" wrapText="1"/>
    </xf>
    <xf numFmtId="14" fontId="14" fillId="32" borderId="31" xfId="0" applyNumberFormat="1" applyFont="1" applyFill="1" applyBorder="1" applyAlignment="1">
      <alignment horizontal="center" vertical="center" wrapText="1"/>
    </xf>
    <xf numFmtId="14" fontId="14" fillId="32" borderId="21" xfId="0" applyNumberFormat="1" applyFont="1" applyFill="1" applyBorder="1" applyAlignment="1">
      <alignment horizontal="center" vertical="center" wrapText="1"/>
    </xf>
    <xf numFmtId="14" fontId="14" fillId="32" borderId="27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76" fillId="32" borderId="13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87" fillId="32" borderId="29" xfId="0" applyFont="1" applyFill="1" applyBorder="1" applyAlignment="1">
      <alignment horizontal="center" vertical="center" wrapText="1"/>
    </xf>
    <xf numFmtId="0" fontId="87" fillId="32" borderId="30" xfId="0" applyFont="1" applyFill="1" applyBorder="1" applyAlignment="1">
      <alignment horizontal="center" vertical="center" wrapText="1"/>
    </xf>
    <xf numFmtId="0" fontId="87" fillId="32" borderId="31" xfId="0" applyFont="1" applyFill="1" applyBorder="1" applyAlignment="1">
      <alignment horizontal="center" vertical="center" wrapText="1"/>
    </xf>
    <xf numFmtId="0" fontId="76" fillId="32" borderId="13" xfId="0" applyFont="1" applyFill="1" applyBorder="1" applyAlignment="1">
      <alignment horizontal="center" vertical="top" wrapText="1"/>
    </xf>
    <xf numFmtId="0" fontId="76" fillId="32" borderId="14" xfId="0" applyFont="1" applyFill="1" applyBorder="1" applyAlignment="1">
      <alignment horizontal="center" vertical="top" wrapText="1"/>
    </xf>
    <xf numFmtId="0" fontId="12" fillId="32" borderId="23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76" fillId="32" borderId="34" xfId="0" applyFont="1" applyFill="1" applyBorder="1" applyAlignment="1">
      <alignment horizontal="center" vertical="top" wrapText="1"/>
    </xf>
    <xf numFmtId="0" fontId="76" fillId="32" borderId="35" xfId="0" applyFont="1" applyFill="1" applyBorder="1" applyAlignment="1">
      <alignment horizontal="center" vertical="top" wrapText="1"/>
    </xf>
    <xf numFmtId="0" fontId="76" fillId="32" borderId="36" xfId="0" applyFont="1" applyFill="1" applyBorder="1" applyAlignment="1">
      <alignment horizontal="center" vertical="top" wrapText="1"/>
    </xf>
    <xf numFmtId="14" fontId="76" fillId="32" borderId="28" xfId="0" applyNumberFormat="1" applyFont="1" applyFill="1" applyBorder="1" applyAlignment="1">
      <alignment horizontal="center" vertical="center" wrapText="1"/>
    </xf>
    <xf numFmtId="14" fontId="76" fillId="32" borderId="26" xfId="0" applyNumberFormat="1" applyFont="1" applyFill="1" applyBorder="1" applyAlignment="1">
      <alignment horizontal="center" vertical="center" wrapText="1"/>
    </xf>
    <xf numFmtId="14" fontId="76" fillId="32" borderId="21" xfId="0" applyNumberFormat="1" applyFont="1" applyFill="1" applyBorder="1" applyAlignment="1">
      <alignment horizontal="center" vertical="center" wrapText="1"/>
    </xf>
    <xf numFmtId="14" fontId="76" fillId="32" borderId="27" xfId="0" applyNumberFormat="1" applyFont="1" applyFill="1" applyBorder="1" applyAlignment="1">
      <alignment horizontal="center" vertical="center" wrapText="1"/>
    </xf>
    <xf numFmtId="14" fontId="14" fillId="32" borderId="28" xfId="0" applyNumberFormat="1" applyFont="1" applyFill="1" applyBorder="1" applyAlignment="1">
      <alignment horizontal="center" vertical="center" wrapText="1"/>
    </xf>
    <xf numFmtId="14" fontId="14" fillId="32" borderId="26" xfId="0" applyNumberFormat="1" applyFont="1" applyFill="1" applyBorder="1" applyAlignment="1">
      <alignment horizontal="center" vertical="center" wrapText="1"/>
    </xf>
    <xf numFmtId="4" fontId="76" fillId="32" borderId="29" xfId="0" applyNumberFormat="1" applyFont="1" applyFill="1" applyBorder="1" applyAlignment="1">
      <alignment horizontal="center" vertical="center" wrapText="1"/>
    </xf>
    <xf numFmtId="4" fontId="76" fillId="32" borderId="30" xfId="0" applyNumberFormat="1" applyFont="1" applyFill="1" applyBorder="1" applyAlignment="1">
      <alignment horizontal="center" vertical="center" wrapText="1"/>
    </xf>
    <xf numFmtId="4" fontId="76" fillId="32" borderId="31" xfId="0" applyNumberFormat="1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5" fillId="32" borderId="35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14" fontId="10" fillId="32" borderId="29" xfId="0" applyNumberFormat="1" applyFont="1" applyFill="1" applyBorder="1" applyAlignment="1">
      <alignment horizontal="center" vertical="center" wrapText="1"/>
    </xf>
    <xf numFmtId="14" fontId="10" fillId="32" borderId="31" xfId="0" applyNumberFormat="1" applyFont="1" applyFill="1" applyBorder="1" applyAlignment="1">
      <alignment horizontal="center" vertical="center" wrapText="1"/>
    </xf>
    <xf numFmtId="14" fontId="10" fillId="32" borderId="21" xfId="0" applyNumberFormat="1" applyFont="1" applyFill="1" applyBorder="1" applyAlignment="1">
      <alignment horizontal="center" vertical="center" wrapText="1"/>
    </xf>
    <xf numFmtId="14" fontId="10" fillId="32" borderId="27" xfId="0" applyNumberFormat="1" applyFont="1" applyFill="1" applyBorder="1" applyAlignment="1">
      <alignment horizontal="center" vertical="center" wrapText="1"/>
    </xf>
    <xf numFmtId="4" fontId="15" fillId="32" borderId="28" xfId="0" applyNumberFormat="1" applyFont="1" applyFill="1" applyBorder="1" applyAlignment="1">
      <alignment horizontal="center" vertical="center" wrapText="1"/>
    </xf>
    <xf numFmtId="4" fontId="15" fillId="32" borderId="21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2" fillId="32" borderId="23" xfId="0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4" fontId="15" fillId="32" borderId="29" xfId="0" applyNumberFormat="1" applyFont="1" applyFill="1" applyBorder="1" applyAlignment="1">
      <alignment horizontal="center" vertical="center" wrapText="1"/>
    </xf>
    <xf numFmtId="4" fontId="15" fillId="32" borderId="30" xfId="0" applyNumberFormat="1" applyFont="1" applyFill="1" applyBorder="1" applyAlignment="1">
      <alignment horizontal="center" vertical="center" wrapText="1"/>
    </xf>
    <xf numFmtId="4" fontId="15" fillId="32" borderId="31" xfId="0" applyNumberFormat="1" applyFont="1" applyFill="1" applyBorder="1" applyAlignment="1">
      <alignment horizontal="center" vertical="center" wrapText="1"/>
    </xf>
    <xf numFmtId="4" fontId="15" fillId="32" borderId="24" xfId="0" applyNumberFormat="1" applyFont="1" applyFill="1" applyBorder="1" applyAlignment="1">
      <alignment horizontal="center" vertical="center" wrapText="1"/>
    </xf>
    <xf numFmtId="4" fontId="15" fillId="32" borderId="27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2" borderId="29" xfId="0" applyNumberFormat="1" applyFont="1" applyFill="1" applyBorder="1" applyAlignment="1">
      <alignment horizontal="center" vertical="center" wrapText="1"/>
    </xf>
    <xf numFmtId="4" fontId="3" fillId="32" borderId="30" xfId="0" applyNumberFormat="1" applyFont="1" applyFill="1" applyBorder="1" applyAlignment="1">
      <alignment horizontal="center" vertical="center" wrapText="1"/>
    </xf>
    <xf numFmtId="4" fontId="3" fillId="32" borderId="31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24" xfId="0" applyNumberFormat="1" applyFont="1" applyFill="1" applyBorder="1" applyAlignment="1">
      <alignment horizontal="center" vertical="center" wrapText="1"/>
    </xf>
    <xf numFmtId="4" fontId="3" fillId="32" borderId="27" xfId="0" applyNumberFormat="1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78" fillId="32" borderId="23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14" fontId="9" fillId="32" borderId="29" xfId="0" applyNumberFormat="1" applyFont="1" applyFill="1" applyBorder="1" applyAlignment="1">
      <alignment horizontal="center" vertical="center" wrapText="1"/>
    </xf>
    <xf numFmtId="14" fontId="9" fillId="32" borderId="31" xfId="0" applyNumberFormat="1" applyFont="1" applyFill="1" applyBorder="1" applyAlignment="1">
      <alignment horizontal="center" vertical="center" wrapText="1"/>
    </xf>
    <xf numFmtId="14" fontId="9" fillId="32" borderId="21" xfId="0" applyNumberFormat="1" applyFont="1" applyFill="1" applyBorder="1" applyAlignment="1">
      <alignment horizontal="center" vertical="center" wrapText="1"/>
    </xf>
    <xf numFmtId="14" fontId="9" fillId="32" borderId="27" xfId="0" applyNumberFormat="1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4" fontId="3" fillId="37" borderId="18" xfId="0" applyNumberFormat="1" applyFont="1" applyFill="1" applyBorder="1" applyAlignment="1">
      <alignment horizontal="center" vertical="top" wrapText="1"/>
    </xf>
    <xf numFmtId="4" fontId="3" fillId="37" borderId="11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/>
    </xf>
    <xf numFmtId="4" fontId="3" fillId="32" borderId="28" xfId="0" applyNumberFormat="1" applyFont="1" applyFill="1" applyBorder="1" applyAlignment="1">
      <alignment horizontal="center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4" fontId="3" fillId="32" borderId="26" xfId="0" applyNumberFormat="1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14" fontId="9" fillId="32" borderId="28" xfId="0" applyNumberFormat="1" applyFont="1" applyFill="1" applyBorder="1" applyAlignment="1">
      <alignment horizontal="center" vertical="center" wrapText="1"/>
    </xf>
    <xf numFmtId="14" fontId="9" fillId="32" borderId="26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72" fillId="33" borderId="37" xfId="0" applyNumberFormat="1" applyFont="1" applyFill="1" applyBorder="1" applyAlignment="1">
      <alignment horizontal="center" vertical="center"/>
    </xf>
    <xf numFmtId="0" fontId="72" fillId="33" borderId="38" xfId="0" applyNumberFormat="1" applyFont="1" applyFill="1" applyBorder="1" applyAlignment="1">
      <alignment horizontal="center" vertical="center"/>
    </xf>
    <xf numFmtId="4" fontId="9" fillId="32" borderId="10" xfId="56" applyNumberFormat="1" applyFont="1" applyFill="1" applyBorder="1" applyAlignment="1">
      <alignment horizontal="center" vertical="center" wrapText="1"/>
      <protection/>
    </xf>
    <xf numFmtId="0" fontId="7" fillId="35" borderId="16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14" fontId="9" fillId="32" borderId="12" xfId="0" applyNumberFormat="1" applyFont="1" applyFill="1" applyBorder="1" applyAlignment="1">
      <alignment horizontal="center" vertical="center" wrapText="1"/>
    </xf>
    <xf numFmtId="14" fontId="9" fillId="32" borderId="14" xfId="0" applyNumberFormat="1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/>
    </xf>
    <xf numFmtId="0" fontId="79" fillId="32" borderId="18" xfId="0" applyFont="1" applyFill="1" applyBorder="1" applyAlignment="1">
      <alignment horizontal="center" vertical="center" wrapText="1"/>
    </xf>
    <xf numFmtId="0" fontId="79" fillId="32" borderId="11" xfId="0" applyFont="1" applyFill="1" applyBorder="1" applyAlignment="1">
      <alignment horizontal="center" vertical="center" wrapText="1"/>
    </xf>
    <xf numFmtId="0" fontId="78" fillId="32" borderId="2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77" fillId="35" borderId="16" xfId="0" applyFont="1" applyFill="1" applyBorder="1" applyAlignment="1">
      <alignment horizontal="center" vertical="center" wrapText="1"/>
    </xf>
    <xf numFmtId="0" fontId="77" fillId="35" borderId="20" xfId="0" applyFont="1" applyFill="1" applyBorder="1" applyAlignment="1">
      <alignment horizontal="center" vertical="center" wrapText="1"/>
    </xf>
    <xf numFmtId="0" fontId="77" fillId="35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4" fontId="3" fillId="34" borderId="28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4" fontId="3" fillId="32" borderId="12" xfId="0" applyNumberFormat="1" applyFont="1" applyFill="1" applyBorder="1" applyAlignment="1">
      <alignment horizontal="center" vertical="top" wrapText="1"/>
    </xf>
    <xf numFmtId="4" fontId="3" fillId="32" borderId="13" xfId="0" applyNumberFormat="1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14" fontId="9" fillId="32" borderId="12" xfId="0" applyNumberFormat="1" applyFont="1" applyFill="1" applyBorder="1" applyAlignment="1">
      <alignment horizontal="center" vertical="top" wrapText="1"/>
    </xf>
    <xf numFmtId="14" fontId="9" fillId="32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9" fillId="32" borderId="23" xfId="0" applyFont="1" applyFill="1" applyBorder="1" applyAlignment="1">
      <alignment horizontal="center" vertical="center"/>
    </xf>
    <xf numFmtId="0" fontId="79" fillId="32" borderId="11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zoomScale="70" zoomScaleNormal="70" zoomScalePageLayoutView="70" workbookViewId="0" topLeftCell="A27">
      <selection activeCell="F40" sqref="F40"/>
    </sheetView>
  </sheetViews>
  <sheetFormatPr defaultColWidth="9.00390625" defaultRowHeight="27" customHeight="1"/>
  <cols>
    <col min="1" max="1" width="24.00390625" style="1" customWidth="1"/>
    <col min="2" max="2" width="75.125" style="5" bestFit="1" customWidth="1"/>
    <col min="3" max="3" width="25.875" style="5" bestFit="1" customWidth="1"/>
    <col min="4" max="4" width="29.75390625" style="7" bestFit="1" customWidth="1"/>
    <col min="5" max="5" width="8.125" style="6" bestFit="1" customWidth="1"/>
    <col min="6" max="6" width="23.25390625" style="5" customWidth="1"/>
    <col min="7" max="7" width="28.50390625" style="5" customWidth="1"/>
    <col min="8" max="8" width="12.375" style="8" customWidth="1"/>
    <col min="9" max="9" width="12.25390625" style="3" customWidth="1"/>
    <col min="10" max="10" width="18.625" style="2" bestFit="1" customWidth="1"/>
    <col min="11" max="11" width="18.50390625" style="3" bestFit="1" customWidth="1"/>
    <col min="12" max="12" width="23.50390625" style="3" customWidth="1"/>
    <col min="13" max="14" width="9.375" style="9" bestFit="1" customWidth="1"/>
    <col min="15" max="15" width="14.75390625" style="9" customWidth="1"/>
    <col min="16" max="16" width="15.625" style="5" customWidth="1"/>
    <col min="17" max="17" width="40.625" style="5" bestFit="1" customWidth="1"/>
    <col min="18" max="18" width="16.00390625" style="2" bestFit="1" customWidth="1"/>
    <col min="19" max="19" width="12.625" style="4" bestFit="1" customWidth="1"/>
    <col min="20" max="20" width="15.00390625" style="4" bestFit="1" customWidth="1"/>
    <col min="21" max="21" width="16.875" style="2" customWidth="1"/>
    <col min="22" max="16384" width="9.00390625" style="2" customWidth="1"/>
  </cols>
  <sheetData>
    <row r="1" spans="1:21" ht="27" customHeight="1">
      <c r="A1" s="87"/>
      <c r="B1" s="372" t="s">
        <v>200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86"/>
    </row>
    <row r="2" spans="1:21" ht="27" customHeight="1">
      <c r="A2" s="87"/>
      <c r="B2" s="373" t="s">
        <v>201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86"/>
    </row>
    <row r="3" spans="1:21" ht="27" customHeight="1">
      <c r="A3" s="87"/>
      <c r="B3" s="373" t="s">
        <v>224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86"/>
    </row>
    <row r="4" spans="1:21" ht="27" customHeight="1">
      <c r="A4" s="87"/>
      <c r="B4" s="88"/>
      <c r="C4" s="89"/>
      <c r="D4" s="90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6"/>
    </row>
    <row r="5" spans="3:21" ht="27" customHeight="1">
      <c r="C5" s="92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6"/>
    </row>
    <row r="6" spans="1:21" ht="27" customHeight="1">
      <c r="A6" s="91"/>
      <c r="B6" s="93" t="s">
        <v>7</v>
      </c>
      <c r="C6" s="94" t="s">
        <v>53</v>
      </c>
      <c r="D6" s="95"/>
      <c r="E6" s="96"/>
      <c r="F6" s="97"/>
      <c r="G6" s="98"/>
      <c r="H6" s="95"/>
      <c r="I6" s="99"/>
      <c r="J6" s="99"/>
      <c r="K6" s="100"/>
      <c r="L6" s="100"/>
      <c r="M6" s="101"/>
      <c r="N6" s="101"/>
      <c r="O6" s="101"/>
      <c r="P6" s="102"/>
      <c r="Q6" s="102"/>
      <c r="R6" s="103"/>
      <c r="S6" s="104"/>
      <c r="T6" s="104"/>
      <c r="U6" s="86"/>
    </row>
    <row r="7" spans="1:21" ht="27" customHeight="1">
      <c r="A7" s="87"/>
      <c r="B7" s="93"/>
      <c r="C7" s="94" t="s">
        <v>54</v>
      </c>
      <c r="D7" s="105"/>
      <c r="E7" s="106"/>
      <c r="F7" s="107"/>
      <c r="G7" s="108"/>
      <c r="H7" s="105"/>
      <c r="I7" s="109"/>
      <c r="J7" s="109"/>
      <c r="K7" s="110"/>
      <c r="L7" s="110"/>
      <c r="M7" s="111"/>
      <c r="N7" s="111"/>
      <c r="O7" s="111"/>
      <c r="P7" s="112"/>
      <c r="Q7" s="112"/>
      <c r="R7" s="113"/>
      <c r="S7" s="114"/>
      <c r="T7" s="114"/>
      <c r="U7" s="86"/>
    </row>
    <row r="8" spans="1:21" ht="25.5" customHeight="1">
      <c r="A8" s="87"/>
      <c r="B8" s="93"/>
      <c r="C8" s="94" t="s">
        <v>55</v>
      </c>
      <c r="D8" s="115"/>
      <c r="E8" s="116"/>
      <c r="F8" s="117"/>
      <c r="G8" s="108"/>
      <c r="H8" s="105"/>
      <c r="I8" s="109"/>
      <c r="J8" s="109"/>
      <c r="K8" s="110"/>
      <c r="L8" s="110"/>
      <c r="M8" s="111"/>
      <c r="N8" s="111"/>
      <c r="O8" s="111"/>
      <c r="P8" s="112"/>
      <c r="Q8" s="112"/>
      <c r="R8" s="113"/>
      <c r="S8" s="114"/>
      <c r="T8" s="114"/>
      <c r="U8" s="86"/>
    </row>
    <row r="9" spans="1:21" ht="27" customHeight="1">
      <c r="A9" s="87"/>
      <c r="B9" s="93" t="s">
        <v>8</v>
      </c>
      <c r="C9" s="94" t="s">
        <v>56</v>
      </c>
      <c r="D9" s="115"/>
      <c r="E9" s="116"/>
      <c r="F9" s="118"/>
      <c r="G9" s="119"/>
      <c r="H9" s="105"/>
      <c r="I9" s="109"/>
      <c r="J9" s="109"/>
      <c r="K9" s="110">
        <f>+O16+O48+O94</f>
        <v>676492</v>
      </c>
      <c r="L9" s="110"/>
      <c r="M9" s="111"/>
      <c r="N9" s="111"/>
      <c r="O9" s="111"/>
      <c r="P9" s="112"/>
      <c r="Q9" s="120"/>
      <c r="R9" s="113"/>
      <c r="S9" s="339"/>
      <c r="T9" s="339"/>
      <c r="U9" s="86"/>
    </row>
    <row r="10" spans="1:21" ht="33.75" customHeight="1">
      <c r="A10" s="87"/>
      <c r="B10" s="93" t="s">
        <v>25</v>
      </c>
      <c r="C10" s="94" t="s">
        <v>26</v>
      </c>
      <c r="D10" s="115"/>
      <c r="E10" s="116"/>
      <c r="F10" s="117"/>
      <c r="G10" s="108"/>
      <c r="H10" s="105"/>
      <c r="I10" s="109"/>
      <c r="J10" s="109"/>
      <c r="K10" s="110"/>
      <c r="L10" s="110"/>
      <c r="M10" s="111"/>
      <c r="N10" s="111"/>
      <c r="O10" s="101"/>
      <c r="P10" s="121"/>
      <c r="Q10" s="112"/>
      <c r="R10" s="113"/>
      <c r="S10" s="340"/>
      <c r="T10" s="340"/>
      <c r="U10" s="86"/>
    </row>
    <row r="11" spans="1:21" ht="33.75" customHeight="1" thickBot="1">
      <c r="A11" s="87"/>
      <c r="B11" s="93"/>
      <c r="C11" s="94"/>
      <c r="D11" s="115"/>
      <c r="E11" s="116"/>
      <c r="F11" s="117"/>
      <c r="G11" s="108"/>
      <c r="H11" s="105"/>
      <c r="I11" s="109"/>
      <c r="J11" s="109"/>
      <c r="K11" s="110"/>
      <c r="L11" s="110"/>
      <c r="M11" s="111"/>
      <c r="N11" s="111"/>
      <c r="O11" s="101"/>
      <c r="P11" s="121"/>
      <c r="Q11" s="112"/>
      <c r="R11" s="113"/>
      <c r="S11" s="191"/>
      <c r="T11" s="191"/>
      <c r="U11" s="86"/>
    </row>
    <row r="12" spans="1:21" ht="33.75" customHeight="1" thickBot="1">
      <c r="A12" s="219" t="s">
        <v>572</v>
      </c>
      <c r="B12" s="220" t="s">
        <v>28</v>
      </c>
      <c r="C12" s="94"/>
      <c r="D12" s="115"/>
      <c r="E12" s="116"/>
      <c r="F12" s="117"/>
      <c r="G12" s="108"/>
      <c r="H12" s="105"/>
      <c r="I12" s="109"/>
      <c r="J12" s="109"/>
      <c r="K12" s="110"/>
      <c r="L12" s="110"/>
      <c r="N12" s="111"/>
      <c r="O12" s="101"/>
      <c r="P12" s="121"/>
      <c r="Q12" s="112"/>
      <c r="R12" s="113"/>
      <c r="S12" s="191"/>
      <c r="T12" s="191"/>
      <c r="U12" s="86"/>
    </row>
    <row r="13" spans="1:21" ht="64.5" customHeight="1">
      <c r="A13" s="338" t="s">
        <v>1</v>
      </c>
      <c r="B13" s="345" t="s">
        <v>19</v>
      </c>
      <c r="C13" s="346"/>
      <c r="D13" s="346"/>
      <c r="E13" s="346"/>
      <c r="F13" s="346"/>
      <c r="G13" s="346"/>
      <c r="H13" s="347"/>
      <c r="I13" s="359" t="s">
        <v>24</v>
      </c>
      <c r="J13" s="384"/>
      <c r="K13" s="384"/>
      <c r="L13" s="360"/>
      <c r="M13" s="351" t="s">
        <v>568</v>
      </c>
      <c r="N13" s="352"/>
      <c r="O13" s="353"/>
      <c r="P13" s="361" t="s">
        <v>18</v>
      </c>
      <c r="Q13" s="362"/>
      <c r="R13" s="363"/>
      <c r="S13" s="396" t="s">
        <v>17</v>
      </c>
      <c r="T13" s="397"/>
      <c r="U13" s="367" t="s">
        <v>16</v>
      </c>
    </row>
    <row r="14" spans="1:21" ht="64.5" customHeight="1">
      <c r="A14" s="385"/>
      <c r="B14" s="348"/>
      <c r="C14" s="349"/>
      <c r="D14" s="349"/>
      <c r="E14" s="349"/>
      <c r="F14" s="349"/>
      <c r="G14" s="349"/>
      <c r="H14" s="350"/>
      <c r="I14" s="124" t="s">
        <v>9</v>
      </c>
      <c r="J14" s="359" t="s">
        <v>577</v>
      </c>
      <c r="K14" s="360"/>
      <c r="L14" s="343" t="s">
        <v>578</v>
      </c>
      <c r="M14" s="354"/>
      <c r="N14" s="355"/>
      <c r="O14" s="356"/>
      <c r="P14" s="364"/>
      <c r="Q14" s="365"/>
      <c r="R14" s="366"/>
      <c r="S14" s="398"/>
      <c r="T14" s="399"/>
      <c r="U14" s="367"/>
    </row>
    <row r="15" spans="1:21" ht="39" customHeight="1">
      <c r="A15" s="385"/>
      <c r="B15" s="122" t="s">
        <v>20</v>
      </c>
      <c r="C15" s="122" t="s">
        <v>27</v>
      </c>
      <c r="D15" s="123" t="s">
        <v>14</v>
      </c>
      <c r="E15" s="122" t="s">
        <v>15</v>
      </c>
      <c r="F15" s="122" t="s">
        <v>21</v>
      </c>
      <c r="G15" s="122" t="s">
        <v>202</v>
      </c>
      <c r="H15" s="123" t="s">
        <v>10</v>
      </c>
      <c r="I15" s="124" t="s">
        <v>4</v>
      </c>
      <c r="J15" s="124" t="s">
        <v>582</v>
      </c>
      <c r="K15" s="124" t="s">
        <v>23</v>
      </c>
      <c r="L15" s="344"/>
      <c r="M15" s="124" t="s">
        <v>2</v>
      </c>
      <c r="N15" s="124" t="s">
        <v>3</v>
      </c>
      <c r="O15" s="124" t="s">
        <v>4</v>
      </c>
      <c r="P15" s="122" t="s">
        <v>6</v>
      </c>
      <c r="Q15" s="122" t="s">
        <v>5</v>
      </c>
      <c r="R15" s="122" t="s">
        <v>0</v>
      </c>
      <c r="S15" s="125" t="s">
        <v>12</v>
      </c>
      <c r="T15" s="125" t="s">
        <v>13</v>
      </c>
      <c r="U15" s="368"/>
    </row>
    <row r="16" spans="1:21" ht="27" customHeight="1">
      <c r="A16" s="126"/>
      <c r="B16" s="127"/>
      <c r="C16" s="127"/>
      <c r="D16" s="128"/>
      <c r="E16" s="127"/>
      <c r="F16" s="127"/>
      <c r="G16" s="127"/>
      <c r="H16" s="128"/>
      <c r="I16" s="124">
        <f>SUM(I17:I32)</f>
        <v>42</v>
      </c>
      <c r="J16" s="129"/>
      <c r="K16" s="129"/>
      <c r="L16" s="230"/>
      <c r="M16" s="130">
        <f>SUM(M17:M36)</f>
        <v>43692</v>
      </c>
      <c r="N16" s="130">
        <f>SUM(N17:N36)</f>
        <v>73773</v>
      </c>
      <c r="O16" s="130">
        <f>SUM(O17:O36)</f>
        <v>117465</v>
      </c>
      <c r="P16" s="127"/>
      <c r="Q16" s="127"/>
      <c r="R16" s="127"/>
      <c r="S16" s="131"/>
      <c r="T16" s="131"/>
      <c r="U16" s="311"/>
    </row>
    <row r="17" spans="1:21" ht="27" customHeight="1">
      <c r="A17" s="132">
        <v>1</v>
      </c>
      <c r="B17" s="133" t="s">
        <v>57</v>
      </c>
      <c r="C17" s="134" t="s">
        <v>58</v>
      </c>
      <c r="D17" s="135"/>
      <c r="E17" s="134" t="s">
        <v>59</v>
      </c>
      <c r="F17" s="134" t="s">
        <v>60</v>
      </c>
      <c r="G17" s="134" t="s">
        <v>61</v>
      </c>
      <c r="H17" s="135" t="s">
        <v>62</v>
      </c>
      <c r="I17" s="129">
        <v>1</v>
      </c>
      <c r="J17" s="134" t="s">
        <v>36</v>
      </c>
      <c r="K17" s="134" t="s">
        <v>36</v>
      </c>
      <c r="L17" s="227" t="s">
        <v>579</v>
      </c>
      <c r="M17" s="201">
        <v>633</v>
      </c>
      <c r="N17" s="201">
        <v>1275</v>
      </c>
      <c r="O17" s="202">
        <f>SUM(M17:N17)</f>
        <v>1908</v>
      </c>
      <c r="P17" s="136" t="s">
        <v>53</v>
      </c>
      <c r="Q17" s="136" t="s">
        <v>63</v>
      </c>
      <c r="R17" s="137" t="s">
        <v>56</v>
      </c>
      <c r="S17" s="138" t="s">
        <v>255</v>
      </c>
      <c r="T17" s="138" t="s">
        <v>256</v>
      </c>
      <c r="U17" s="312" t="s">
        <v>31</v>
      </c>
    </row>
    <row r="18" spans="1:21" ht="27" customHeight="1">
      <c r="A18" s="132">
        <v>2</v>
      </c>
      <c r="B18" s="133" t="s">
        <v>64</v>
      </c>
      <c r="C18" s="134" t="s">
        <v>65</v>
      </c>
      <c r="D18" s="135"/>
      <c r="E18" s="134" t="s">
        <v>59</v>
      </c>
      <c r="F18" s="134" t="s">
        <v>60</v>
      </c>
      <c r="G18" s="134" t="s">
        <v>66</v>
      </c>
      <c r="H18" s="135" t="s">
        <v>67</v>
      </c>
      <c r="I18" s="129">
        <v>1</v>
      </c>
      <c r="J18" s="134" t="s">
        <v>36</v>
      </c>
      <c r="K18" s="134" t="s">
        <v>36</v>
      </c>
      <c r="L18" s="227" t="s">
        <v>579</v>
      </c>
      <c r="M18" s="201">
        <v>766</v>
      </c>
      <c r="N18" s="201">
        <v>1480</v>
      </c>
      <c r="O18" s="202">
        <f aca="true" t="shared" si="0" ref="O18:O33">SUM(M18:N18)</f>
        <v>2246</v>
      </c>
      <c r="P18" s="136" t="s">
        <v>53</v>
      </c>
      <c r="Q18" s="136" t="s">
        <v>63</v>
      </c>
      <c r="R18" s="137" t="s">
        <v>56</v>
      </c>
      <c r="S18" s="138" t="s">
        <v>255</v>
      </c>
      <c r="T18" s="138" t="s">
        <v>256</v>
      </c>
      <c r="U18" s="312" t="s">
        <v>31</v>
      </c>
    </row>
    <row r="19" spans="1:21" ht="27" customHeight="1">
      <c r="A19" s="132">
        <v>3</v>
      </c>
      <c r="B19" s="133" t="s">
        <v>68</v>
      </c>
      <c r="C19" s="134" t="s">
        <v>69</v>
      </c>
      <c r="D19" s="135"/>
      <c r="E19" s="134" t="s">
        <v>59</v>
      </c>
      <c r="F19" s="134" t="s">
        <v>60</v>
      </c>
      <c r="G19" s="134" t="s">
        <v>70</v>
      </c>
      <c r="H19" s="135" t="s">
        <v>71</v>
      </c>
      <c r="I19" s="129">
        <v>1</v>
      </c>
      <c r="J19" s="134" t="s">
        <v>36</v>
      </c>
      <c r="K19" s="134" t="s">
        <v>36</v>
      </c>
      <c r="L19" s="227" t="s">
        <v>579</v>
      </c>
      <c r="M19" s="201">
        <v>460</v>
      </c>
      <c r="N19" s="201">
        <v>1523</v>
      </c>
      <c r="O19" s="202">
        <f t="shared" si="0"/>
        <v>1983</v>
      </c>
      <c r="P19" s="136" t="s">
        <v>53</v>
      </c>
      <c r="Q19" s="136" t="s">
        <v>63</v>
      </c>
      <c r="R19" s="137" t="s">
        <v>56</v>
      </c>
      <c r="S19" s="138" t="s">
        <v>255</v>
      </c>
      <c r="T19" s="138" t="s">
        <v>256</v>
      </c>
      <c r="U19" s="312" t="s">
        <v>31</v>
      </c>
    </row>
    <row r="20" spans="1:21" ht="50.25" customHeight="1">
      <c r="A20" s="132">
        <v>4</v>
      </c>
      <c r="B20" s="133" t="s">
        <v>50</v>
      </c>
      <c r="C20" s="134" t="s">
        <v>44</v>
      </c>
      <c r="D20" s="135" t="s">
        <v>72</v>
      </c>
      <c r="E20" s="134" t="s">
        <v>59</v>
      </c>
      <c r="F20" s="134" t="s">
        <v>60</v>
      </c>
      <c r="G20" s="134" t="s">
        <v>73</v>
      </c>
      <c r="H20" s="135" t="s">
        <v>74</v>
      </c>
      <c r="I20" s="129">
        <v>1.5</v>
      </c>
      <c r="J20" s="134" t="s">
        <v>36</v>
      </c>
      <c r="K20" s="134" t="s">
        <v>36</v>
      </c>
      <c r="L20" s="227" t="s">
        <v>579</v>
      </c>
      <c r="M20" s="201">
        <v>590</v>
      </c>
      <c r="N20" s="201">
        <v>1202</v>
      </c>
      <c r="O20" s="202">
        <f t="shared" si="0"/>
        <v>1792</v>
      </c>
      <c r="P20" s="136" t="s">
        <v>53</v>
      </c>
      <c r="Q20" s="136" t="s">
        <v>63</v>
      </c>
      <c r="R20" s="137" t="s">
        <v>56</v>
      </c>
      <c r="S20" s="138" t="s">
        <v>255</v>
      </c>
      <c r="T20" s="138" t="s">
        <v>256</v>
      </c>
      <c r="U20" s="312" t="s">
        <v>31</v>
      </c>
    </row>
    <row r="21" spans="1:21" ht="45" customHeight="1">
      <c r="A21" s="132">
        <v>5</v>
      </c>
      <c r="B21" s="133" t="s">
        <v>75</v>
      </c>
      <c r="C21" s="134" t="s">
        <v>76</v>
      </c>
      <c r="D21" s="135"/>
      <c r="E21" s="134" t="s">
        <v>59</v>
      </c>
      <c r="F21" s="134" t="s">
        <v>60</v>
      </c>
      <c r="G21" s="134" t="s">
        <v>77</v>
      </c>
      <c r="H21" s="135" t="s">
        <v>78</v>
      </c>
      <c r="I21" s="129">
        <v>4</v>
      </c>
      <c r="J21" s="134" t="s">
        <v>36</v>
      </c>
      <c r="K21" s="134" t="s">
        <v>36</v>
      </c>
      <c r="L21" s="227" t="s">
        <v>579</v>
      </c>
      <c r="M21" s="201">
        <v>5895</v>
      </c>
      <c r="N21" s="201">
        <v>6335</v>
      </c>
      <c r="O21" s="202">
        <f t="shared" si="0"/>
        <v>12230</v>
      </c>
      <c r="P21" s="136" t="s">
        <v>53</v>
      </c>
      <c r="Q21" s="136" t="s">
        <v>63</v>
      </c>
      <c r="R21" s="137" t="s">
        <v>56</v>
      </c>
      <c r="S21" s="138" t="s">
        <v>255</v>
      </c>
      <c r="T21" s="138" t="s">
        <v>256</v>
      </c>
      <c r="U21" s="312" t="s">
        <v>31</v>
      </c>
    </row>
    <row r="22" spans="1:21" ht="45.75" customHeight="1">
      <c r="A22" s="132">
        <v>6</v>
      </c>
      <c r="B22" s="133" t="s">
        <v>50</v>
      </c>
      <c r="C22" s="134" t="s">
        <v>80</v>
      </c>
      <c r="D22" s="135" t="s">
        <v>37</v>
      </c>
      <c r="E22" s="134" t="s">
        <v>59</v>
      </c>
      <c r="F22" s="134" t="s">
        <v>60</v>
      </c>
      <c r="G22" s="134" t="s">
        <v>81</v>
      </c>
      <c r="H22" s="135" t="s">
        <v>82</v>
      </c>
      <c r="I22" s="129">
        <v>7</v>
      </c>
      <c r="J22" s="134" t="s">
        <v>36</v>
      </c>
      <c r="K22" s="134" t="s">
        <v>245</v>
      </c>
      <c r="L22" s="227" t="s">
        <v>579</v>
      </c>
      <c r="M22" s="201">
        <v>8294</v>
      </c>
      <c r="N22" s="201">
        <v>18164</v>
      </c>
      <c r="O22" s="202">
        <f t="shared" si="0"/>
        <v>26458</v>
      </c>
      <c r="P22" s="136" t="s">
        <v>53</v>
      </c>
      <c r="Q22" s="136" t="s">
        <v>63</v>
      </c>
      <c r="R22" s="137" t="s">
        <v>56</v>
      </c>
      <c r="S22" s="138" t="s">
        <v>255</v>
      </c>
      <c r="T22" s="138" t="s">
        <v>256</v>
      </c>
      <c r="U22" s="312" t="s">
        <v>31</v>
      </c>
    </row>
    <row r="23" spans="1:21" ht="52.5" customHeight="1">
      <c r="A23" s="132">
        <v>7</v>
      </c>
      <c r="B23" s="133" t="s">
        <v>83</v>
      </c>
      <c r="C23" s="134" t="s">
        <v>46</v>
      </c>
      <c r="D23" s="135" t="s">
        <v>51</v>
      </c>
      <c r="E23" s="134" t="s">
        <v>59</v>
      </c>
      <c r="F23" s="134" t="s">
        <v>60</v>
      </c>
      <c r="G23" s="134" t="s">
        <v>84</v>
      </c>
      <c r="H23" s="135" t="s">
        <v>85</v>
      </c>
      <c r="I23" s="129">
        <v>4</v>
      </c>
      <c r="J23" s="134" t="s">
        <v>36</v>
      </c>
      <c r="K23" s="134" t="s">
        <v>245</v>
      </c>
      <c r="L23" s="227" t="s">
        <v>579</v>
      </c>
      <c r="M23" s="201">
        <v>1918</v>
      </c>
      <c r="N23" s="201">
        <v>3795</v>
      </c>
      <c r="O23" s="202">
        <f t="shared" si="0"/>
        <v>5713</v>
      </c>
      <c r="P23" s="136" t="s">
        <v>53</v>
      </c>
      <c r="Q23" s="136" t="s">
        <v>63</v>
      </c>
      <c r="R23" s="137" t="s">
        <v>56</v>
      </c>
      <c r="S23" s="138" t="s">
        <v>255</v>
      </c>
      <c r="T23" s="138" t="s">
        <v>256</v>
      </c>
      <c r="U23" s="312" t="s">
        <v>31</v>
      </c>
    </row>
    <row r="24" spans="1:21" ht="39.75" customHeight="1">
      <c r="A24" s="132">
        <v>8</v>
      </c>
      <c r="B24" s="133" t="s">
        <v>86</v>
      </c>
      <c r="C24" s="134" t="s">
        <v>41</v>
      </c>
      <c r="D24" s="135"/>
      <c r="E24" s="134" t="s">
        <v>59</v>
      </c>
      <c r="F24" s="134" t="s">
        <v>60</v>
      </c>
      <c r="G24" s="134" t="s">
        <v>87</v>
      </c>
      <c r="H24" s="135" t="s">
        <v>88</v>
      </c>
      <c r="I24" s="129">
        <v>4.5</v>
      </c>
      <c r="J24" s="134" t="s">
        <v>36</v>
      </c>
      <c r="K24" s="134" t="s">
        <v>36</v>
      </c>
      <c r="L24" s="227" t="s">
        <v>579</v>
      </c>
      <c r="M24" s="201">
        <v>2980</v>
      </c>
      <c r="N24" s="201">
        <v>6177</v>
      </c>
      <c r="O24" s="202">
        <f t="shared" si="0"/>
        <v>9157</v>
      </c>
      <c r="P24" s="136" t="s">
        <v>53</v>
      </c>
      <c r="Q24" s="136" t="s">
        <v>63</v>
      </c>
      <c r="R24" s="137" t="s">
        <v>56</v>
      </c>
      <c r="S24" s="138" t="s">
        <v>255</v>
      </c>
      <c r="T24" s="138" t="s">
        <v>256</v>
      </c>
      <c r="U24" s="312" t="s">
        <v>31</v>
      </c>
    </row>
    <row r="25" spans="1:21" ht="27" customHeight="1">
      <c r="A25" s="132">
        <v>9</v>
      </c>
      <c r="B25" s="133" t="s">
        <v>89</v>
      </c>
      <c r="C25" s="134" t="s">
        <v>52</v>
      </c>
      <c r="D25" s="135"/>
      <c r="E25" s="134" t="s">
        <v>59</v>
      </c>
      <c r="F25" s="134" t="s">
        <v>60</v>
      </c>
      <c r="G25" s="134" t="s">
        <v>90</v>
      </c>
      <c r="H25" s="135" t="s">
        <v>91</v>
      </c>
      <c r="I25" s="129">
        <v>1.5</v>
      </c>
      <c r="J25" s="134" t="s">
        <v>36</v>
      </c>
      <c r="K25" s="134" t="s">
        <v>36</v>
      </c>
      <c r="L25" s="227" t="s">
        <v>579</v>
      </c>
      <c r="M25" s="201">
        <v>565</v>
      </c>
      <c r="N25" s="201">
        <v>1570</v>
      </c>
      <c r="O25" s="202">
        <f t="shared" si="0"/>
        <v>2135</v>
      </c>
      <c r="P25" s="136" t="s">
        <v>53</v>
      </c>
      <c r="Q25" s="136" t="s">
        <v>63</v>
      </c>
      <c r="R25" s="137" t="s">
        <v>56</v>
      </c>
      <c r="S25" s="138" t="s">
        <v>255</v>
      </c>
      <c r="T25" s="138" t="s">
        <v>256</v>
      </c>
      <c r="U25" s="312" t="s">
        <v>31</v>
      </c>
    </row>
    <row r="26" spans="1:21" ht="27" customHeight="1">
      <c r="A26" s="132">
        <v>10</v>
      </c>
      <c r="B26" s="133" t="s">
        <v>92</v>
      </c>
      <c r="C26" s="134" t="s">
        <v>52</v>
      </c>
      <c r="D26" s="135"/>
      <c r="E26" s="134" t="s">
        <v>59</v>
      </c>
      <c r="F26" s="134" t="s">
        <v>60</v>
      </c>
      <c r="G26" s="134" t="s">
        <v>94</v>
      </c>
      <c r="H26" s="135" t="s">
        <v>95</v>
      </c>
      <c r="I26" s="129">
        <v>1.5</v>
      </c>
      <c r="J26" s="134" t="s">
        <v>36</v>
      </c>
      <c r="K26" s="134" t="s">
        <v>36</v>
      </c>
      <c r="L26" s="227" t="s">
        <v>579</v>
      </c>
      <c r="M26" s="201">
        <v>364</v>
      </c>
      <c r="N26" s="201">
        <v>1137</v>
      </c>
      <c r="O26" s="202">
        <f t="shared" si="0"/>
        <v>1501</v>
      </c>
      <c r="P26" s="136" t="s">
        <v>53</v>
      </c>
      <c r="Q26" s="136" t="s">
        <v>63</v>
      </c>
      <c r="R26" s="137" t="s">
        <v>56</v>
      </c>
      <c r="S26" s="138" t="s">
        <v>255</v>
      </c>
      <c r="T26" s="138" t="s">
        <v>256</v>
      </c>
      <c r="U26" s="312" t="s">
        <v>31</v>
      </c>
    </row>
    <row r="27" spans="1:21" ht="27" customHeight="1">
      <c r="A27" s="132">
        <v>11</v>
      </c>
      <c r="B27" s="133" t="s">
        <v>131</v>
      </c>
      <c r="C27" s="134" t="s">
        <v>132</v>
      </c>
      <c r="D27" s="135"/>
      <c r="E27" s="134" t="s">
        <v>59</v>
      </c>
      <c r="F27" s="134" t="s">
        <v>60</v>
      </c>
      <c r="G27" s="134" t="s">
        <v>133</v>
      </c>
      <c r="H27" s="135" t="s">
        <v>134</v>
      </c>
      <c r="I27" s="129">
        <v>4</v>
      </c>
      <c r="J27" s="134" t="s">
        <v>36</v>
      </c>
      <c r="K27" s="134" t="s">
        <v>36</v>
      </c>
      <c r="L27" s="227" t="s">
        <v>579</v>
      </c>
      <c r="M27" s="201">
        <v>6218</v>
      </c>
      <c r="N27" s="201">
        <v>13163</v>
      </c>
      <c r="O27" s="202">
        <f>+N27+M27</f>
        <v>19381</v>
      </c>
      <c r="P27" s="136" t="s">
        <v>53</v>
      </c>
      <c r="Q27" s="136" t="s">
        <v>63</v>
      </c>
      <c r="R27" s="137" t="s">
        <v>56</v>
      </c>
      <c r="S27" s="138" t="s">
        <v>255</v>
      </c>
      <c r="T27" s="138" t="s">
        <v>256</v>
      </c>
      <c r="U27" s="312" t="s">
        <v>31</v>
      </c>
    </row>
    <row r="28" spans="1:21" ht="27" customHeight="1">
      <c r="A28" s="132">
        <v>12</v>
      </c>
      <c r="B28" s="133" t="s">
        <v>243</v>
      </c>
      <c r="C28" s="134" t="s">
        <v>141</v>
      </c>
      <c r="D28" s="135"/>
      <c r="E28" s="134" t="s">
        <v>59</v>
      </c>
      <c r="F28" s="134" t="s">
        <v>60</v>
      </c>
      <c r="G28" s="134" t="s">
        <v>142</v>
      </c>
      <c r="H28" s="135" t="s">
        <v>143</v>
      </c>
      <c r="I28" s="129">
        <v>3</v>
      </c>
      <c r="J28" s="134" t="s">
        <v>36</v>
      </c>
      <c r="K28" s="134" t="s">
        <v>36</v>
      </c>
      <c r="L28" s="227" t="s">
        <v>579</v>
      </c>
      <c r="M28" s="201">
        <v>11</v>
      </c>
      <c r="N28" s="201">
        <v>24</v>
      </c>
      <c r="O28" s="202">
        <f t="shared" si="0"/>
        <v>35</v>
      </c>
      <c r="P28" s="136" t="s">
        <v>53</v>
      </c>
      <c r="Q28" s="136" t="s">
        <v>63</v>
      </c>
      <c r="R28" s="137" t="s">
        <v>56</v>
      </c>
      <c r="S28" s="138" t="s">
        <v>255</v>
      </c>
      <c r="T28" s="138" t="s">
        <v>256</v>
      </c>
      <c r="U28" s="312" t="s">
        <v>31</v>
      </c>
    </row>
    <row r="29" spans="1:21" ht="59.25" customHeight="1">
      <c r="A29" s="132">
        <v>13</v>
      </c>
      <c r="B29" s="133" t="s">
        <v>39</v>
      </c>
      <c r="C29" s="134" t="s">
        <v>144</v>
      </c>
      <c r="D29" s="135"/>
      <c r="E29" s="134" t="s">
        <v>59</v>
      </c>
      <c r="F29" s="134" t="s">
        <v>60</v>
      </c>
      <c r="G29" s="134" t="s">
        <v>145</v>
      </c>
      <c r="H29" s="135" t="s">
        <v>146</v>
      </c>
      <c r="I29" s="129">
        <v>1.5</v>
      </c>
      <c r="J29" s="134" t="s">
        <v>36</v>
      </c>
      <c r="K29" s="134" t="s">
        <v>274</v>
      </c>
      <c r="L29" s="227" t="s">
        <v>579</v>
      </c>
      <c r="M29" s="201">
        <v>3674</v>
      </c>
      <c r="N29" s="201">
        <v>1386</v>
      </c>
      <c r="O29" s="202">
        <f t="shared" si="0"/>
        <v>5060</v>
      </c>
      <c r="P29" s="136" t="s">
        <v>53</v>
      </c>
      <c r="Q29" s="136" t="s">
        <v>63</v>
      </c>
      <c r="R29" s="137" t="s">
        <v>56</v>
      </c>
      <c r="S29" s="138" t="s">
        <v>255</v>
      </c>
      <c r="T29" s="138" t="s">
        <v>256</v>
      </c>
      <c r="U29" s="312" t="s">
        <v>31</v>
      </c>
    </row>
    <row r="30" spans="1:21" ht="36.75" customHeight="1">
      <c r="A30" s="132">
        <v>14</v>
      </c>
      <c r="B30" s="133" t="s">
        <v>203</v>
      </c>
      <c r="C30" s="134" t="s">
        <v>155</v>
      </c>
      <c r="D30" s="128"/>
      <c r="E30" s="134" t="s">
        <v>59</v>
      </c>
      <c r="F30" s="134" t="s">
        <v>60</v>
      </c>
      <c r="G30" s="134" t="s">
        <v>204</v>
      </c>
      <c r="H30" s="135" t="s">
        <v>185</v>
      </c>
      <c r="I30" s="129">
        <v>0.5</v>
      </c>
      <c r="J30" s="134" t="s">
        <v>36</v>
      </c>
      <c r="K30" s="134" t="s">
        <v>36</v>
      </c>
      <c r="L30" s="227" t="s">
        <v>579</v>
      </c>
      <c r="M30" s="201">
        <v>287</v>
      </c>
      <c r="N30" s="201">
        <v>775</v>
      </c>
      <c r="O30" s="202">
        <f t="shared" si="0"/>
        <v>1062</v>
      </c>
      <c r="P30" s="136" t="s">
        <v>53</v>
      </c>
      <c r="Q30" s="136" t="s">
        <v>63</v>
      </c>
      <c r="R30" s="137" t="s">
        <v>56</v>
      </c>
      <c r="S30" s="138" t="s">
        <v>255</v>
      </c>
      <c r="T30" s="138" t="s">
        <v>256</v>
      </c>
      <c r="U30" s="312" t="s">
        <v>31</v>
      </c>
    </row>
    <row r="31" spans="1:21" ht="27" customHeight="1">
      <c r="A31" s="132">
        <v>15</v>
      </c>
      <c r="B31" s="133" t="s">
        <v>205</v>
      </c>
      <c r="C31" s="134" t="s">
        <v>198</v>
      </c>
      <c r="D31" s="135" t="s">
        <v>206</v>
      </c>
      <c r="E31" s="134" t="s">
        <v>59</v>
      </c>
      <c r="F31" s="134" t="s">
        <v>60</v>
      </c>
      <c r="G31" s="134" t="s">
        <v>207</v>
      </c>
      <c r="H31" s="135" t="s">
        <v>208</v>
      </c>
      <c r="I31" s="129">
        <v>1</v>
      </c>
      <c r="J31" s="134" t="s">
        <v>36</v>
      </c>
      <c r="K31" s="134" t="s">
        <v>36</v>
      </c>
      <c r="L31" s="227" t="s">
        <v>579</v>
      </c>
      <c r="M31" s="201">
        <v>672</v>
      </c>
      <c r="N31" s="201">
        <v>1444</v>
      </c>
      <c r="O31" s="202">
        <f t="shared" si="0"/>
        <v>2116</v>
      </c>
      <c r="P31" s="136" t="s">
        <v>53</v>
      </c>
      <c r="Q31" s="136" t="s">
        <v>63</v>
      </c>
      <c r="R31" s="137" t="s">
        <v>56</v>
      </c>
      <c r="S31" s="138" t="s">
        <v>255</v>
      </c>
      <c r="T31" s="138" t="s">
        <v>256</v>
      </c>
      <c r="U31" s="312" t="s">
        <v>31</v>
      </c>
    </row>
    <row r="32" spans="1:21" ht="36.75" customHeight="1">
      <c r="A32" s="132">
        <v>16</v>
      </c>
      <c r="B32" s="133" t="s">
        <v>205</v>
      </c>
      <c r="C32" s="134" t="s">
        <v>38</v>
      </c>
      <c r="D32" s="135" t="s">
        <v>209</v>
      </c>
      <c r="E32" s="134" t="s">
        <v>59</v>
      </c>
      <c r="F32" s="134" t="s">
        <v>60</v>
      </c>
      <c r="G32" s="134" t="s">
        <v>210</v>
      </c>
      <c r="H32" s="135" t="s">
        <v>211</v>
      </c>
      <c r="I32" s="129">
        <v>5</v>
      </c>
      <c r="J32" s="134" t="s">
        <v>36</v>
      </c>
      <c r="K32" s="127" t="s">
        <v>36</v>
      </c>
      <c r="L32" s="227" t="s">
        <v>579</v>
      </c>
      <c r="M32" s="225">
        <v>1392</v>
      </c>
      <c r="N32" s="225">
        <v>3045</v>
      </c>
      <c r="O32" s="226">
        <f t="shared" si="0"/>
        <v>4437</v>
      </c>
      <c r="P32" s="136" t="s">
        <v>53</v>
      </c>
      <c r="Q32" s="136" t="s">
        <v>63</v>
      </c>
      <c r="R32" s="137" t="s">
        <v>56</v>
      </c>
      <c r="S32" s="138" t="s">
        <v>255</v>
      </c>
      <c r="T32" s="138" t="s">
        <v>256</v>
      </c>
      <c r="U32" s="312" t="s">
        <v>31</v>
      </c>
    </row>
    <row r="33" spans="1:21" ht="32.25" customHeight="1">
      <c r="A33" s="132">
        <v>17</v>
      </c>
      <c r="B33" s="133" t="s">
        <v>250</v>
      </c>
      <c r="C33" s="134" t="s">
        <v>148</v>
      </c>
      <c r="D33" s="135"/>
      <c r="E33" s="134" t="s">
        <v>251</v>
      </c>
      <c r="F33" s="134" t="s">
        <v>60</v>
      </c>
      <c r="G33" s="134" t="s">
        <v>252</v>
      </c>
      <c r="H33" s="135" t="s">
        <v>253</v>
      </c>
      <c r="I33" s="129">
        <v>13</v>
      </c>
      <c r="J33" s="134" t="s">
        <v>36</v>
      </c>
      <c r="K33" s="134" t="s">
        <v>36</v>
      </c>
      <c r="L33" s="227" t="s">
        <v>579</v>
      </c>
      <c r="M33" s="201">
        <v>3503</v>
      </c>
      <c r="N33" s="201">
        <v>2206</v>
      </c>
      <c r="O33" s="202">
        <f t="shared" si="0"/>
        <v>5709</v>
      </c>
      <c r="P33" s="136" t="s">
        <v>53</v>
      </c>
      <c r="Q33" s="136" t="s">
        <v>63</v>
      </c>
      <c r="R33" s="137" t="s">
        <v>247</v>
      </c>
      <c r="S33" s="138" t="s">
        <v>255</v>
      </c>
      <c r="T33" s="138" t="s">
        <v>256</v>
      </c>
      <c r="U33" s="312" t="s">
        <v>31</v>
      </c>
    </row>
    <row r="34" spans="1:21" ht="32.25" customHeight="1">
      <c r="A34" s="132">
        <v>18</v>
      </c>
      <c r="B34" s="133" t="s">
        <v>50</v>
      </c>
      <c r="C34" s="134" t="s">
        <v>69</v>
      </c>
      <c r="D34" s="135" t="s">
        <v>225</v>
      </c>
      <c r="E34" s="134" t="s">
        <v>59</v>
      </c>
      <c r="F34" s="134" t="s">
        <v>60</v>
      </c>
      <c r="G34" s="134" t="s">
        <v>226</v>
      </c>
      <c r="H34" s="135" t="s">
        <v>268</v>
      </c>
      <c r="I34" s="129">
        <v>2</v>
      </c>
      <c r="J34" s="134" t="s">
        <v>36</v>
      </c>
      <c r="K34" s="134" t="s">
        <v>36</v>
      </c>
      <c r="L34" s="227" t="s">
        <v>579</v>
      </c>
      <c r="M34" s="205">
        <v>749</v>
      </c>
      <c r="N34" s="205">
        <v>1378</v>
      </c>
      <c r="O34" s="202">
        <f>SUM(M34:N34)</f>
        <v>2127</v>
      </c>
      <c r="P34" s="136" t="s">
        <v>53</v>
      </c>
      <c r="Q34" s="136" t="s">
        <v>63</v>
      </c>
      <c r="R34" s="137" t="s">
        <v>56</v>
      </c>
      <c r="S34" s="138" t="s">
        <v>255</v>
      </c>
      <c r="T34" s="138" t="s">
        <v>256</v>
      </c>
      <c r="U34" s="312" t="s">
        <v>587</v>
      </c>
    </row>
    <row r="35" spans="1:21" ht="32.25" customHeight="1">
      <c r="A35" s="132">
        <v>19</v>
      </c>
      <c r="B35" s="133" t="s">
        <v>50</v>
      </c>
      <c r="C35" s="134" t="s">
        <v>141</v>
      </c>
      <c r="D35" s="135" t="s">
        <v>230</v>
      </c>
      <c r="E35" s="134" t="s">
        <v>59</v>
      </c>
      <c r="F35" s="134" t="s">
        <v>60</v>
      </c>
      <c r="G35" s="134" t="s">
        <v>231</v>
      </c>
      <c r="H35" s="135" t="s">
        <v>267</v>
      </c>
      <c r="I35" s="129">
        <v>3</v>
      </c>
      <c r="J35" s="134" t="s">
        <v>36</v>
      </c>
      <c r="K35" s="134" t="s">
        <v>36</v>
      </c>
      <c r="L35" s="227" t="s">
        <v>579</v>
      </c>
      <c r="M35" s="205">
        <v>4643</v>
      </c>
      <c r="N35" s="205">
        <v>7672</v>
      </c>
      <c r="O35" s="202">
        <f>+M35+N35</f>
        <v>12315</v>
      </c>
      <c r="P35" s="136" t="s">
        <v>53</v>
      </c>
      <c r="Q35" s="136" t="s">
        <v>63</v>
      </c>
      <c r="R35" s="137" t="s">
        <v>56</v>
      </c>
      <c r="S35" s="138" t="s">
        <v>255</v>
      </c>
      <c r="T35" s="138" t="s">
        <v>256</v>
      </c>
      <c r="U35" s="312" t="s">
        <v>587</v>
      </c>
    </row>
    <row r="36" spans="1:21" ht="32.25" customHeight="1">
      <c r="A36" s="132">
        <v>20</v>
      </c>
      <c r="B36" s="133" t="s">
        <v>205</v>
      </c>
      <c r="C36" s="134" t="s">
        <v>38</v>
      </c>
      <c r="D36" s="135" t="s">
        <v>583</v>
      </c>
      <c r="E36" s="134" t="s">
        <v>251</v>
      </c>
      <c r="F36" s="134" t="s">
        <v>60</v>
      </c>
      <c r="G36" s="134" t="s">
        <v>584</v>
      </c>
      <c r="H36" s="135"/>
      <c r="I36" s="129">
        <v>0.5</v>
      </c>
      <c r="J36" s="357" t="s">
        <v>598</v>
      </c>
      <c r="K36" s="358"/>
      <c r="L36" s="227" t="s">
        <v>579</v>
      </c>
      <c r="M36" s="201">
        <v>78</v>
      </c>
      <c r="N36" s="201">
        <v>22</v>
      </c>
      <c r="O36" s="202">
        <f>+M36+N36</f>
        <v>100</v>
      </c>
      <c r="P36" s="136" t="s">
        <v>53</v>
      </c>
      <c r="Q36" s="136" t="s">
        <v>63</v>
      </c>
      <c r="R36" s="137" t="s">
        <v>56</v>
      </c>
      <c r="S36" s="138" t="s">
        <v>255</v>
      </c>
      <c r="T36" s="138" t="s">
        <v>256</v>
      </c>
      <c r="U36" s="312" t="s">
        <v>31</v>
      </c>
    </row>
    <row r="37" spans="3:21" ht="27" customHeight="1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88"/>
      <c r="T37" s="88"/>
      <c r="U37" s="313"/>
    </row>
    <row r="38" spans="1:21" ht="27" customHeight="1">
      <c r="A38" s="91"/>
      <c r="B38" s="144" t="s">
        <v>7</v>
      </c>
      <c r="C38" s="145" t="s">
        <v>53</v>
      </c>
      <c r="D38" s="146"/>
      <c r="E38" s="147"/>
      <c r="F38" s="148"/>
      <c r="G38" s="149"/>
      <c r="H38" s="146"/>
      <c r="I38" s="150"/>
      <c r="J38" s="150"/>
      <c r="K38" s="151"/>
      <c r="L38" s="151"/>
      <c r="M38" s="152"/>
      <c r="N38" s="152"/>
      <c r="O38" s="152"/>
      <c r="P38" s="148"/>
      <c r="Q38" s="148"/>
      <c r="R38" s="153"/>
      <c r="S38" s="114"/>
      <c r="T38" s="114"/>
      <c r="U38" s="313"/>
    </row>
    <row r="39" spans="1:21" ht="27" customHeight="1">
      <c r="A39" s="87"/>
      <c r="B39" s="144"/>
      <c r="C39" s="145" t="s">
        <v>54</v>
      </c>
      <c r="D39" s="146"/>
      <c r="E39" s="147"/>
      <c r="F39" s="148"/>
      <c r="G39" s="149"/>
      <c r="H39" s="146"/>
      <c r="I39" s="150"/>
      <c r="J39" s="150"/>
      <c r="K39" s="151"/>
      <c r="L39" s="151"/>
      <c r="M39" s="152"/>
      <c r="N39" s="152"/>
      <c r="O39" s="314"/>
      <c r="P39" s="315"/>
      <c r="Q39" s="148"/>
      <c r="R39" s="153"/>
      <c r="S39" s="114"/>
      <c r="T39" s="114"/>
      <c r="U39" s="313"/>
    </row>
    <row r="40" spans="1:21" ht="27" customHeight="1">
      <c r="A40" s="87"/>
      <c r="B40" s="144"/>
      <c r="C40" s="145" t="s">
        <v>55</v>
      </c>
      <c r="D40" s="154"/>
      <c r="E40" s="155"/>
      <c r="F40" s="156"/>
      <c r="G40" s="149"/>
      <c r="H40" s="146"/>
      <c r="I40" s="150"/>
      <c r="J40" s="150"/>
      <c r="K40" s="151"/>
      <c r="L40" s="151"/>
      <c r="M40" s="152"/>
      <c r="N40" s="152"/>
      <c r="O40" s="152"/>
      <c r="P40" s="148"/>
      <c r="Q40" s="148"/>
      <c r="R40" s="153"/>
      <c r="S40" s="114"/>
      <c r="T40" s="114"/>
      <c r="U40" s="313"/>
    </row>
    <row r="41" spans="1:21" ht="27" customHeight="1">
      <c r="A41" s="87"/>
      <c r="B41" s="144" t="s">
        <v>8</v>
      </c>
      <c r="C41" s="145" t="s">
        <v>56</v>
      </c>
      <c r="D41" s="154"/>
      <c r="E41" s="155"/>
      <c r="F41" s="156"/>
      <c r="G41" s="149"/>
      <c r="H41" s="146"/>
      <c r="I41" s="150"/>
      <c r="J41" s="150"/>
      <c r="K41" s="151"/>
      <c r="L41" s="151"/>
      <c r="M41" s="152"/>
      <c r="N41" s="152"/>
      <c r="O41" s="157"/>
      <c r="P41" s="158"/>
      <c r="Q41" s="148"/>
      <c r="R41" s="153"/>
      <c r="S41" s="114"/>
      <c r="T41" s="114"/>
      <c r="U41" s="313"/>
    </row>
    <row r="42" spans="1:21" ht="23.25" customHeight="1" thickBot="1">
      <c r="A42" s="87"/>
      <c r="B42" s="144" t="s">
        <v>25</v>
      </c>
      <c r="C42" s="145" t="s">
        <v>26</v>
      </c>
      <c r="D42" s="154"/>
      <c r="E42" s="155"/>
      <c r="F42" s="156"/>
      <c r="G42" s="149"/>
      <c r="H42" s="146"/>
      <c r="I42" s="150"/>
      <c r="J42" s="150"/>
      <c r="K42" s="151"/>
      <c r="L42" s="151"/>
      <c r="M42" s="152"/>
      <c r="N42" s="152"/>
      <c r="O42" s="152"/>
      <c r="P42" s="148"/>
      <c r="Q42" s="148"/>
      <c r="R42" s="153"/>
      <c r="S42" s="114"/>
      <c r="T42" s="114"/>
      <c r="U42" s="313"/>
    </row>
    <row r="43" spans="1:21" ht="13.5" customHeight="1" hidden="1">
      <c r="A43" s="87"/>
      <c r="B43" s="144"/>
      <c r="C43" s="145"/>
      <c r="D43" s="154"/>
      <c r="E43" s="155"/>
      <c r="F43" s="156"/>
      <c r="G43" s="149"/>
      <c r="H43" s="146"/>
      <c r="I43" s="150"/>
      <c r="J43" s="150"/>
      <c r="K43" s="151"/>
      <c r="L43" s="151"/>
      <c r="M43" s="152"/>
      <c r="N43" s="152"/>
      <c r="O43" s="152"/>
      <c r="P43" s="148"/>
      <c r="Q43" s="148"/>
      <c r="R43" s="153"/>
      <c r="S43" s="114"/>
      <c r="T43" s="114"/>
      <c r="U43" s="313"/>
    </row>
    <row r="44" spans="1:21" ht="36" customHeight="1" thickBot="1">
      <c r="A44" s="221" t="s">
        <v>571</v>
      </c>
      <c r="B44" s="222" t="s">
        <v>580</v>
      </c>
      <c r="C44" s="145"/>
      <c r="D44" s="154"/>
      <c r="E44" s="155"/>
      <c r="F44" s="156"/>
      <c r="G44" s="149"/>
      <c r="H44" s="146"/>
      <c r="I44" s="150"/>
      <c r="J44" s="150"/>
      <c r="K44" s="151"/>
      <c r="L44" s="151"/>
      <c r="M44" s="152"/>
      <c r="N44" s="152"/>
      <c r="O44" s="152"/>
      <c r="P44" s="148"/>
      <c r="Q44" s="148"/>
      <c r="R44" s="153"/>
      <c r="S44" s="114"/>
      <c r="T44" s="114"/>
      <c r="U44" s="313"/>
    </row>
    <row r="45" spans="1:21" ht="60.75" customHeight="1">
      <c r="A45" s="337" t="s">
        <v>1</v>
      </c>
      <c r="B45" s="345" t="s">
        <v>19</v>
      </c>
      <c r="C45" s="346"/>
      <c r="D45" s="346"/>
      <c r="E45" s="346"/>
      <c r="F45" s="346"/>
      <c r="G45" s="346"/>
      <c r="H45" s="347"/>
      <c r="I45" s="359" t="s">
        <v>24</v>
      </c>
      <c r="J45" s="384"/>
      <c r="K45" s="384"/>
      <c r="L45" s="360"/>
      <c r="M45" s="351" t="s">
        <v>568</v>
      </c>
      <c r="N45" s="352"/>
      <c r="O45" s="353"/>
      <c r="P45" s="361" t="s">
        <v>18</v>
      </c>
      <c r="Q45" s="362"/>
      <c r="R45" s="363"/>
      <c r="S45" s="400" t="s">
        <v>17</v>
      </c>
      <c r="T45" s="401"/>
      <c r="U45" s="369" t="s">
        <v>16</v>
      </c>
    </row>
    <row r="46" spans="1:21" ht="60.75" customHeight="1">
      <c r="A46" s="337"/>
      <c r="B46" s="348"/>
      <c r="C46" s="349"/>
      <c r="D46" s="349"/>
      <c r="E46" s="349"/>
      <c r="F46" s="349"/>
      <c r="G46" s="349"/>
      <c r="H46" s="350"/>
      <c r="I46" s="124" t="s">
        <v>9</v>
      </c>
      <c r="J46" s="384" t="s">
        <v>577</v>
      </c>
      <c r="K46" s="360"/>
      <c r="L46" s="343" t="s">
        <v>578</v>
      </c>
      <c r="M46" s="354"/>
      <c r="N46" s="355"/>
      <c r="O46" s="356"/>
      <c r="P46" s="364"/>
      <c r="Q46" s="365"/>
      <c r="R46" s="366"/>
      <c r="S46" s="379"/>
      <c r="T46" s="380"/>
      <c r="U46" s="370"/>
    </row>
    <row r="47" spans="1:21" ht="39" customHeight="1">
      <c r="A47" s="338"/>
      <c r="B47" s="122" t="s">
        <v>20</v>
      </c>
      <c r="C47" s="122" t="s">
        <v>27</v>
      </c>
      <c r="D47" s="123" t="s">
        <v>14</v>
      </c>
      <c r="E47" s="122" t="s">
        <v>15</v>
      </c>
      <c r="F47" s="122" t="s">
        <v>21</v>
      </c>
      <c r="G47" s="122" t="s">
        <v>202</v>
      </c>
      <c r="H47" s="123" t="s">
        <v>10</v>
      </c>
      <c r="I47" s="124" t="s">
        <v>4</v>
      </c>
      <c r="J47" s="124" t="s">
        <v>582</v>
      </c>
      <c r="K47" s="124" t="s">
        <v>23</v>
      </c>
      <c r="L47" s="344"/>
      <c r="M47" s="124" t="s">
        <v>2</v>
      </c>
      <c r="N47" s="124" t="s">
        <v>3</v>
      </c>
      <c r="O47" s="124" t="s">
        <v>4</v>
      </c>
      <c r="P47" s="122" t="s">
        <v>6</v>
      </c>
      <c r="Q47" s="122" t="s">
        <v>5</v>
      </c>
      <c r="R47" s="122" t="s">
        <v>0</v>
      </c>
      <c r="S47" s="159" t="s">
        <v>12</v>
      </c>
      <c r="T47" s="159" t="s">
        <v>13</v>
      </c>
      <c r="U47" s="371"/>
    </row>
    <row r="48" spans="1:21" ht="27" customHeight="1">
      <c r="A48" s="126"/>
      <c r="B48" s="127"/>
      <c r="C48" s="127"/>
      <c r="D48" s="128"/>
      <c r="E48" s="127"/>
      <c r="F48" s="127"/>
      <c r="G48" s="127"/>
      <c r="H48" s="128"/>
      <c r="I48" s="124">
        <f>SUM(I49:I75)</f>
        <v>417</v>
      </c>
      <c r="J48" s="129"/>
      <c r="K48" s="129"/>
      <c r="L48" s="228"/>
      <c r="M48" s="130">
        <f>SUM(M49:M786)</f>
        <v>877180</v>
      </c>
      <c r="N48" s="130">
        <f>SUM(N49:N75)</f>
        <v>0</v>
      </c>
      <c r="O48" s="130">
        <f>SUM(O49:O84)</f>
        <v>240874</v>
      </c>
      <c r="P48" s="127"/>
      <c r="Q48" s="127"/>
      <c r="R48" s="127"/>
      <c r="S48" s="131"/>
      <c r="T48" s="131"/>
      <c r="U48" s="312"/>
    </row>
    <row r="49" spans="1:21" ht="27" customHeight="1">
      <c r="A49" s="132">
        <v>1</v>
      </c>
      <c r="B49" s="133" t="s">
        <v>96</v>
      </c>
      <c r="C49" s="134" t="s">
        <v>97</v>
      </c>
      <c r="D49" s="135" t="s">
        <v>45</v>
      </c>
      <c r="E49" s="134" t="s">
        <v>59</v>
      </c>
      <c r="F49" s="134" t="s">
        <v>60</v>
      </c>
      <c r="G49" s="134" t="s">
        <v>98</v>
      </c>
      <c r="H49" s="135" t="s">
        <v>99</v>
      </c>
      <c r="I49" s="129">
        <v>15</v>
      </c>
      <c r="J49" s="134" t="s">
        <v>34</v>
      </c>
      <c r="K49" s="134" t="s">
        <v>34</v>
      </c>
      <c r="L49" s="227" t="str">
        <f>+K49</f>
        <v>C21</v>
      </c>
      <c r="M49" s="201">
        <v>22290</v>
      </c>
      <c r="N49" s="201">
        <v>0</v>
      </c>
      <c r="O49" s="202">
        <f>SUM(M49:N49)</f>
        <v>22290</v>
      </c>
      <c r="P49" s="134" t="s">
        <v>53</v>
      </c>
      <c r="Q49" s="134" t="s">
        <v>63</v>
      </c>
      <c r="R49" s="160" t="s">
        <v>56</v>
      </c>
      <c r="S49" s="138" t="s">
        <v>255</v>
      </c>
      <c r="T49" s="138" t="s">
        <v>256</v>
      </c>
      <c r="U49" s="312" t="s">
        <v>31</v>
      </c>
    </row>
    <row r="50" spans="1:21" ht="27" customHeight="1">
      <c r="A50" s="132">
        <v>2</v>
      </c>
      <c r="B50" s="133" t="s">
        <v>100</v>
      </c>
      <c r="C50" s="134" t="s">
        <v>101</v>
      </c>
      <c r="D50" s="135"/>
      <c r="E50" s="134" t="s">
        <v>59</v>
      </c>
      <c r="F50" s="134" t="s">
        <v>60</v>
      </c>
      <c r="G50" s="134" t="s">
        <v>102</v>
      </c>
      <c r="H50" s="135" t="s">
        <v>103</v>
      </c>
      <c r="I50" s="129">
        <v>30</v>
      </c>
      <c r="J50" s="134" t="s">
        <v>29</v>
      </c>
      <c r="K50" s="134" t="s">
        <v>29</v>
      </c>
      <c r="L50" s="227" t="str">
        <f>K50</f>
        <v>C11</v>
      </c>
      <c r="M50" s="201">
        <v>1623</v>
      </c>
      <c r="N50" s="201">
        <v>0</v>
      </c>
      <c r="O50" s="202">
        <f aca="true" t="shared" si="1" ref="O50:O75">SUM(M50:N50)</f>
        <v>1623</v>
      </c>
      <c r="P50" s="134" t="s">
        <v>53</v>
      </c>
      <c r="Q50" s="134" t="s">
        <v>63</v>
      </c>
      <c r="R50" s="160" t="s">
        <v>56</v>
      </c>
      <c r="S50" s="138" t="s">
        <v>255</v>
      </c>
      <c r="T50" s="138" t="s">
        <v>256</v>
      </c>
      <c r="U50" s="312" t="s">
        <v>31</v>
      </c>
    </row>
    <row r="51" spans="1:21" ht="27" customHeight="1">
      <c r="A51" s="132">
        <v>3</v>
      </c>
      <c r="B51" s="133" t="s">
        <v>104</v>
      </c>
      <c r="C51" s="134" t="s">
        <v>105</v>
      </c>
      <c r="D51" s="135" t="s">
        <v>32</v>
      </c>
      <c r="E51" s="134" t="s">
        <v>59</v>
      </c>
      <c r="F51" s="134" t="s">
        <v>60</v>
      </c>
      <c r="G51" s="134" t="s">
        <v>106</v>
      </c>
      <c r="H51" s="135" t="s">
        <v>107</v>
      </c>
      <c r="I51" s="129">
        <v>40</v>
      </c>
      <c r="J51" s="134" t="s">
        <v>29</v>
      </c>
      <c r="K51" s="134" t="s">
        <v>29</v>
      </c>
      <c r="L51" s="227" t="str">
        <f aca="true" t="shared" si="2" ref="L51:L84">K51</f>
        <v>C11</v>
      </c>
      <c r="M51" s="201">
        <v>64037</v>
      </c>
      <c r="N51" s="201">
        <v>0</v>
      </c>
      <c r="O51" s="202">
        <f>SUM(M51:N51)</f>
        <v>64037</v>
      </c>
      <c r="P51" s="134" t="s">
        <v>53</v>
      </c>
      <c r="Q51" s="134" t="s">
        <v>63</v>
      </c>
      <c r="R51" s="160" t="s">
        <v>56</v>
      </c>
      <c r="S51" s="138" t="s">
        <v>255</v>
      </c>
      <c r="T51" s="138" t="s">
        <v>256</v>
      </c>
      <c r="U51" s="312" t="s">
        <v>31</v>
      </c>
    </row>
    <row r="52" spans="1:21" ht="27" customHeight="1">
      <c r="A52" s="132">
        <v>4</v>
      </c>
      <c r="B52" s="133" t="s">
        <v>108</v>
      </c>
      <c r="C52" s="134" t="s">
        <v>97</v>
      </c>
      <c r="D52" s="135" t="s">
        <v>45</v>
      </c>
      <c r="E52" s="134" t="s">
        <v>59</v>
      </c>
      <c r="F52" s="134" t="s">
        <v>60</v>
      </c>
      <c r="G52" s="134" t="s">
        <v>109</v>
      </c>
      <c r="H52" s="135" t="s">
        <v>110</v>
      </c>
      <c r="I52" s="129">
        <v>16</v>
      </c>
      <c r="J52" s="134" t="s">
        <v>29</v>
      </c>
      <c r="K52" s="134" t="s">
        <v>29</v>
      </c>
      <c r="L52" s="227" t="str">
        <f t="shared" si="2"/>
        <v>C11</v>
      </c>
      <c r="M52" s="201">
        <v>5293</v>
      </c>
      <c r="N52" s="201">
        <v>0</v>
      </c>
      <c r="O52" s="202">
        <f t="shared" si="1"/>
        <v>5293</v>
      </c>
      <c r="P52" s="134" t="s">
        <v>53</v>
      </c>
      <c r="Q52" s="134" t="s">
        <v>63</v>
      </c>
      <c r="R52" s="160" t="s">
        <v>56</v>
      </c>
      <c r="S52" s="138" t="s">
        <v>255</v>
      </c>
      <c r="T52" s="138" t="s">
        <v>256</v>
      </c>
      <c r="U52" s="312" t="s">
        <v>31</v>
      </c>
    </row>
    <row r="53" spans="1:21" ht="27" customHeight="1">
      <c r="A53" s="132">
        <v>5</v>
      </c>
      <c r="B53" s="133" t="s">
        <v>108</v>
      </c>
      <c r="C53" s="134" t="s">
        <v>97</v>
      </c>
      <c r="D53" s="135" t="s">
        <v>45</v>
      </c>
      <c r="E53" s="134" t="s">
        <v>59</v>
      </c>
      <c r="F53" s="134" t="s">
        <v>60</v>
      </c>
      <c r="G53" s="134" t="s">
        <v>111</v>
      </c>
      <c r="H53" s="135" t="s">
        <v>112</v>
      </c>
      <c r="I53" s="129">
        <v>22</v>
      </c>
      <c r="J53" s="134" t="s">
        <v>29</v>
      </c>
      <c r="K53" s="134" t="s">
        <v>29</v>
      </c>
      <c r="L53" s="227" t="str">
        <f t="shared" si="2"/>
        <v>C11</v>
      </c>
      <c r="M53" s="201">
        <v>51665</v>
      </c>
      <c r="N53" s="201">
        <v>0</v>
      </c>
      <c r="O53" s="202">
        <f t="shared" si="1"/>
        <v>51665</v>
      </c>
      <c r="P53" s="134" t="s">
        <v>53</v>
      </c>
      <c r="Q53" s="134" t="s">
        <v>63</v>
      </c>
      <c r="R53" s="160" t="s">
        <v>56</v>
      </c>
      <c r="S53" s="138" t="s">
        <v>255</v>
      </c>
      <c r="T53" s="138" t="s">
        <v>256</v>
      </c>
      <c r="U53" s="312" t="s">
        <v>31</v>
      </c>
    </row>
    <row r="54" spans="1:21" ht="27" customHeight="1">
      <c r="A54" s="132">
        <v>6</v>
      </c>
      <c r="B54" s="133" t="s">
        <v>249</v>
      </c>
      <c r="C54" s="134" t="s">
        <v>97</v>
      </c>
      <c r="D54" s="135" t="s">
        <v>45</v>
      </c>
      <c r="E54" s="134" t="s">
        <v>59</v>
      </c>
      <c r="F54" s="134" t="s">
        <v>60</v>
      </c>
      <c r="G54" s="134" t="s">
        <v>113</v>
      </c>
      <c r="H54" s="135" t="s">
        <v>114</v>
      </c>
      <c r="I54" s="129">
        <v>40</v>
      </c>
      <c r="J54" s="134" t="s">
        <v>29</v>
      </c>
      <c r="K54" s="134" t="s">
        <v>29</v>
      </c>
      <c r="L54" s="227" t="str">
        <f t="shared" si="2"/>
        <v>C11</v>
      </c>
      <c r="M54" s="201">
        <v>13850</v>
      </c>
      <c r="N54" s="201">
        <v>0</v>
      </c>
      <c r="O54" s="202">
        <f t="shared" si="1"/>
        <v>13850</v>
      </c>
      <c r="P54" s="134" t="s">
        <v>53</v>
      </c>
      <c r="Q54" s="134" t="s">
        <v>63</v>
      </c>
      <c r="R54" s="160" t="s">
        <v>56</v>
      </c>
      <c r="S54" s="138" t="s">
        <v>255</v>
      </c>
      <c r="T54" s="138" t="s">
        <v>256</v>
      </c>
      <c r="U54" s="312" t="s">
        <v>31</v>
      </c>
    </row>
    <row r="55" spans="1:21" ht="27" customHeight="1">
      <c r="A55" s="132">
        <v>7</v>
      </c>
      <c r="B55" s="133" t="s">
        <v>117</v>
      </c>
      <c r="C55" s="134" t="s">
        <v>118</v>
      </c>
      <c r="D55" s="135"/>
      <c r="E55" s="134" t="s">
        <v>59</v>
      </c>
      <c r="F55" s="134" t="s">
        <v>60</v>
      </c>
      <c r="G55" s="134" t="s">
        <v>119</v>
      </c>
      <c r="H55" s="135" t="s">
        <v>120</v>
      </c>
      <c r="I55" s="129">
        <v>12</v>
      </c>
      <c r="J55" s="134" t="s">
        <v>29</v>
      </c>
      <c r="K55" s="127" t="s">
        <v>29</v>
      </c>
      <c r="L55" s="227" t="str">
        <f t="shared" si="2"/>
        <v>C11</v>
      </c>
      <c r="M55" s="201">
        <v>2223</v>
      </c>
      <c r="N55" s="201">
        <v>0</v>
      </c>
      <c r="O55" s="202">
        <f t="shared" si="1"/>
        <v>2223</v>
      </c>
      <c r="P55" s="134" t="s">
        <v>53</v>
      </c>
      <c r="Q55" s="134" t="s">
        <v>63</v>
      </c>
      <c r="R55" s="160" t="s">
        <v>56</v>
      </c>
      <c r="S55" s="138" t="s">
        <v>255</v>
      </c>
      <c r="T55" s="138" t="s">
        <v>256</v>
      </c>
      <c r="U55" s="312" t="s">
        <v>31</v>
      </c>
    </row>
    <row r="56" spans="1:21" ht="27" customHeight="1">
      <c r="A56" s="132">
        <v>8</v>
      </c>
      <c r="B56" s="133" t="s">
        <v>121</v>
      </c>
      <c r="C56" s="134" t="s">
        <v>65</v>
      </c>
      <c r="D56" s="135"/>
      <c r="E56" s="134" t="s">
        <v>59</v>
      </c>
      <c r="F56" s="134" t="s">
        <v>60</v>
      </c>
      <c r="G56" s="134" t="s">
        <v>122</v>
      </c>
      <c r="H56" s="135" t="s">
        <v>123</v>
      </c>
      <c r="I56" s="129">
        <v>12</v>
      </c>
      <c r="J56" s="134" t="s">
        <v>29</v>
      </c>
      <c r="K56" s="134" t="s">
        <v>29</v>
      </c>
      <c r="L56" s="227" t="str">
        <f t="shared" si="2"/>
        <v>C11</v>
      </c>
      <c r="M56" s="201">
        <v>6647</v>
      </c>
      <c r="N56" s="201">
        <v>0</v>
      </c>
      <c r="O56" s="202">
        <f t="shared" si="1"/>
        <v>6647</v>
      </c>
      <c r="P56" s="134" t="s">
        <v>53</v>
      </c>
      <c r="Q56" s="134" t="s">
        <v>63</v>
      </c>
      <c r="R56" s="160" t="s">
        <v>56</v>
      </c>
      <c r="S56" s="138" t="s">
        <v>255</v>
      </c>
      <c r="T56" s="138" t="s">
        <v>256</v>
      </c>
      <c r="U56" s="312" t="s">
        <v>31</v>
      </c>
    </row>
    <row r="57" spans="1:21" ht="27" customHeight="1">
      <c r="A57" s="132">
        <v>9</v>
      </c>
      <c r="B57" s="133" t="s">
        <v>47</v>
      </c>
      <c r="C57" s="134" t="s">
        <v>46</v>
      </c>
      <c r="D57" s="135" t="s">
        <v>35</v>
      </c>
      <c r="E57" s="134" t="s">
        <v>59</v>
      </c>
      <c r="F57" s="134" t="s">
        <v>60</v>
      </c>
      <c r="G57" s="134" t="s">
        <v>124</v>
      </c>
      <c r="H57" s="135" t="s">
        <v>125</v>
      </c>
      <c r="I57" s="129">
        <v>35</v>
      </c>
      <c r="J57" s="134" t="s">
        <v>29</v>
      </c>
      <c r="K57" s="134" t="s">
        <v>29</v>
      </c>
      <c r="L57" s="227" t="str">
        <f t="shared" si="2"/>
        <v>C11</v>
      </c>
      <c r="M57" s="201">
        <v>909</v>
      </c>
      <c r="N57" s="201">
        <v>0</v>
      </c>
      <c r="O57" s="202">
        <v>909</v>
      </c>
      <c r="P57" s="134" t="s">
        <v>53</v>
      </c>
      <c r="Q57" s="134" t="s">
        <v>63</v>
      </c>
      <c r="R57" s="160" t="s">
        <v>56</v>
      </c>
      <c r="S57" s="138" t="s">
        <v>255</v>
      </c>
      <c r="T57" s="138" t="s">
        <v>256</v>
      </c>
      <c r="U57" s="312" t="s">
        <v>31</v>
      </c>
    </row>
    <row r="58" spans="1:21" ht="27" customHeight="1">
      <c r="A58" s="132">
        <v>10</v>
      </c>
      <c r="B58" s="133" t="s">
        <v>128</v>
      </c>
      <c r="C58" s="134" t="s">
        <v>79</v>
      </c>
      <c r="D58" s="135" t="s">
        <v>42</v>
      </c>
      <c r="E58" s="134" t="s">
        <v>59</v>
      </c>
      <c r="F58" s="134" t="s">
        <v>60</v>
      </c>
      <c r="G58" s="134" t="s">
        <v>129</v>
      </c>
      <c r="H58" s="135" t="s">
        <v>130</v>
      </c>
      <c r="I58" s="129">
        <v>10</v>
      </c>
      <c r="J58" s="134" t="s">
        <v>29</v>
      </c>
      <c r="K58" s="134" t="s">
        <v>29</v>
      </c>
      <c r="L58" s="227" t="str">
        <f t="shared" si="2"/>
        <v>C11</v>
      </c>
      <c r="M58" s="203">
        <v>2035</v>
      </c>
      <c r="N58" s="203">
        <v>0</v>
      </c>
      <c r="O58" s="204">
        <f t="shared" si="1"/>
        <v>2035</v>
      </c>
      <c r="P58" s="134" t="s">
        <v>53</v>
      </c>
      <c r="Q58" s="134" t="s">
        <v>63</v>
      </c>
      <c r="R58" s="160" t="s">
        <v>56</v>
      </c>
      <c r="S58" s="138" t="s">
        <v>255</v>
      </c>
      <c r="T58" s="138" t="s">
        <v>256</v>
      </c>
      <c r="U58" s="312" t="s">
        <v>31</v>
      </c>
    </row>
    <row r="59" spans="1:21" ht="27" customHeight="1">
      <c r="A59" s="132">
        <v>11</v>
      </c>
      <c r="B59" s="133" t="s">
        <v>135</v>
      </c>
      <c r="C59" s="134" t="s">
        <v>41</v>
      </c>
      <c r="D59" s="135" t="s">
        <v>136</v>
      </c>
      <c r="E59" s="134" t="s">
        <v>59</v>
      </c>
      <c r="F59" s="134" t="s">
        <v>60</v>
      </c>
      <c r="G59" s="134" t="s">
        <v>137</v>
      </c>
      <c r="H59" s="135" t="s">
        <v>138</v>
      </c>
      <c r="I59" s="129">
        <v>15</v>
      </c>
      <c r="J59" s="134" t="s">
        <v>29</v>
      </c>
      <c r="K59" s="134" t="s">
        <v>29</v>
      </c>
      <c r="L59" s="227" t="str">
        <f t="shared" si="2"/>
        <v>C11</v>
      </c>
      <c r="M59" s="201">
        <v>8842</v>
      </c>
      <c r="N59" s="201">
        <v>0</v>
      </c>
      <c r="O59" s="202">
        <f t="shared" si="1"/>
        <v>8842</v>
      </c>
      <c r="P59" s="134" t="s">
        <v>53</v>
      </c>
      <c r="Q59" s="134" t="s">
        <v>63</v>
      </c>
      <c r="R59" s="160" t="s">
        <v>56</v>
      </c>
      <c r="S59" s="138" t="s">
        <v>255</v>
      </c>
      <c r="T59" s="138" t="s">
        <v>256</v>
      </c>
      <c r="U59" s="312" t="s">
        <v>31</v>
      </c>
    </row>
    <row r="60" spans="1:21" ht="27" customHeight="1">
      <c r="A60" s="132">
        <v>12</v>
      </c>
      <c r="B60" s="133" t="s">
        <v>108</v>
      </c>
      <c r="C60" s="134" t="s">
        <v>97</v>
      </c>
      <c r="D60" s="135" t="s">
        <v>45</v>
      </c>
      <c r="E60" s="134" t="s">
        <v>59</v>
      </c>
      <c r="F60" s="134" t="s">
        <v>60</v>
      </c>
      <c r="G60" s="134" t="s">
        <v>139</v>
      </c>
      <c r="H60" s="135" t="s">
        <v>140</v>
      </c>
      <c r="I60" s="129">
        <v>20</v>
      </c>
      <c r="J60" s="134" t="s">
        <v>29</v>
      </c>
      <c r="K60" s="134" t="s">
        <v>29</v>
      </c>
      <c r="L60" s="227" t="str">
        <f t="shared" si="2"/>
        <v>C11</v>
      </c>
      <c r="M60" s="201">
        <v>7852</v>
      </c>
      <c r="N60" s="201">
        <v>0</v>
      </c>
      <c r="O60" s="202">
        <f t="shared" si="1"/>
        <v>7852</v>
      </c>
      <c r="P60" s="134" t="s">
        <v>53</v>
      </c>
      <c r="Q60" s="134" t="s">
        <v>63</v>
      </c>
      <c r="R60" s="160" t="s">
        <v>56</v>
      </c>
      <c r="S60" s="138" t="s">
        <v>255</v>
      </c>
      <c r="T60" s="138" t="s">
        <v>256</v>
      </c>
      <c r="U60" s="312" t="s">
        <v>31</v>
      </c>
    </row>
    <row r="61" spans="1:21" ht="27" customHeight="1">
      <c r="A61" s="132">
        <v>13</v>
      </c>
      <c r="B61" s="133" t="s">
        <v>147</v>
      </c>
      <c r="C61" s="134" t="s">
        <v>148</v>
      </c>
      <c r="D61" s="135" t="s">
        <v>149</v>
      </c>
      <c r="E61" s="134" t="s">
        <v>59</v>
      </c>
      <c r="F61" s="134" t="s">
        <v>60</v>
      </c>
      <c r="G61" s="134" t="s">
        <v>254</v>
      </c>
      <c r="H61" s="135" t="s">
        <v>150</v>
      </c>
      <c r="I61" s="129">
        <v>5</v>
      </c>
      <c r="J61" s="134" t="s">
        <v>29</v>
      </c>
      <c r="K61" s="134" t="s">
        <v>29</v>
      </c>
      <c r="L61" s="227" t="str">
        <f t="shared" si="2"/>
        <v>C11</v>
      </c>
      <c r="M61" s="201">
        <v>96</v>
      </c>
      <c r="N61" s="201">
        <v>0</v>
      </c>
      <c r="O61" s="202">
        <f t="shared" si="1"/>
        <v>96</v>
      </c>
      <c r="P61" s="134" t="s">
        <v>53</v>
      </c>
      <c r="Q61" s="134" t="s">
        <v>63</v>
      </c>
      <c r="R61" s="160" t="s">
        <v>56</v>
      </c>
      <c r="S61" s="138" t="s">
        <v>255</v>
      </c>
      <c r="T61" s="138" t="s">
        <v>256</v>
      </c>
      <c r="U61" s="312" t="s">
        <v>31</v>
      </c>
    </row>
    <row r="62" spans="1:21" ht="27" customHeight="1">
      <c r="A62" s="132">
        <v>14</v>
      </c>
      <c r="B62" s="133" t="s">
        <v>151</v>
      </c>
      <c r="C62" s="134" t="s">
        <v>141</v>
      </c>
      <c r="D62" s="135"/>
      <c r="E62" s="134" t="s">
        <v>59</v>
      </c>
      <c r="F62" s="134" t="s">
        <v>60</v>
      </c>
      <c r="G62" s="134" t="s">
        <v>152</v>
      </c>
      <c r="H62" s="135" t="s">
        <v>153</v>
      </c>
      <c r="I62" s="129">
        <v>12</v>
      </c>
      <c r="J62" s="134" t="s">
        <v>29</v>
      </c>
      <c r="K62" s="134" t="s">
        <v>29</v>
      </c>
      <c r="L62" s="227" t="str">
        <f t="shared" si="2"/>
        <v>C11</v>
      </c>
      <c r="M62" s="201">
        <v>198</v>
      </c>
      <c r="N62" s="201">
        <v>0</v>
      </c>
      <c r="O62" s="202">
        <f t="shared" si="1"/>
        <v>198</v>
      </c>
      <c r="P62" s="134" t="s">
        <v>53</v>
      </c>
      <c r="Q62" s="134" t="s">
        <v>63</v>
      </c>
      <c r="R62" s="160" t="s">
        <v>56</v>
      </c>
      <c r="S62" s="138" t="s">
        <v>255</v>
      </c>
      <c r="T62" s="138" t="s">
        <v>256</v>
      </c>
      <c r="U62" s="312" t="s">
        <v>31</v>
      </c>
    </row>
    <row r="63" spans="1:21" ht="27" customHeight="1">
      <c r="A63" s="132">
        <v>15</v>
      </c>
      <c r="B63" s="133" t="s">
        <v>154</v>
      </c>
      <c r="C63" s="134" t="s">
        <v>155</v>
      </c>
      <c r="D63" s="135"/>
      <c r="E63" s="134" t="s">
        <v>59</v>
      </c>
      <c r="F63" s="134" t="s">
        <v>60</v>
      </c>
      <c r="G63" s="134" t="s">
        <v>156</v>
      </c>
      <c r="H63" s="135" t="s">
        <v>157</v>
      </c>
      <c r="I63" s="129">
        <v>7</v>
      </c>
      <c r="J63" s="134" t="s">
        <v>29</v>
      </c>
      <c r="K63" s="134" t="s">
        <v>29</v>
      </c>
      <c r="L63" s="227" t="str">
        <f t="shared" si="2"/>
        <v>C11</v>
      </c>
      <c r="M63" s="201">
        <v>92</v>
      </c>
      <c r="N63" s="201">
        <v>0</v>
      </c>
      <c r="O63" s="202">
        <f t="shared" si="1"/>
        <v>92</v>
      </c>
      <c r="P63" s="134" t="s">
        <v>53</v>
      </c>
      <c r="Q63" s="134" t="s">
        <v>63</v>
      </c>
      <c r="R63" s="160" t="s">
        <v>56</v>
      </c>
      <c r="S63" s="138" t="s">
        <v>255</v>
      </c>
      <c r="T63" s="138" t="s">
        <v>256</v>
      </c>
      <c r="U63" s="312" t="s">
        <v>31</v>
      </c>
    </row>
    <row r="64" spans="1:21" ht="27" customHeight="1">
      <c r="A64" s="132">
        <v>16</v>
      </c>
      <c r="B64" s="133" t="s">
        <v>158</v>
      </c>
      <c r="C64" s="134" t="s">
        <v>148</v>
      </c>
      <c r="D64" s="135" t="s">
        <v>159</v>
      </c>
      <c r="E64" s="134" t="s">
        <v>59</v>
      </c>
      <c r="F64" s="134" t="s">
        <v>60</v>
      </c>
      <c r="G64" s="134" t="s">
        <v>160</v>
      </c>
      <c r="H64" s="135" t="s">
        <v>161</v>
      </c>
      <c r="I64" s="129">
        <v>3</v>
      </c>
      <c r="J64" s="134" t="s">
        <v>43</v>
      </c>
      <c r="K64" s="134" t="s">
        <v>43</v>
      </c>
      <c r="L64" s="227" t="str">
        <f t="shared" si="2"/>
        <v>G11</v>
      </c>
      <c r="M64" s="201">
        <v>69</v>
      </c>
      <c r="N64" s="201">
        <v>0</v>
      </c>
      <c r="O64" s="202">
        <f t="shared" si="1"/>
        <v>69</v>
      </c>
      <c r="P64" s="134" t="s">
        <v>53</v>
      </c>
      <c r="Q64" s="134" t="s">
        <v>63</v>
      </c>
      <c r="R64" s="160" t="s">
        <v>56</v>
      </c>
      <c r="S64" s="138" t="s">
        <v>255</v>
      </c>
      <c r="T64" s="138" t="s">
        <v>256</v>
      </c>
      <c r="U64" s="312" t="s">
        <v>31</v>
      </c>
    </row>
    <row r="65" spans="1:21" ht="27" customHeight="1">
      <c r="A65" s="132">
        <v>17</v>
      </c>
      <c r="B65" s="133" t="s">
        <v>162</v>
      </c>
      <c r="C65" s="134" t="s">
        <v>41</v>
      </c>
      <c r="D65" s="135" t="s">
        <v>33</v>
      </c>
      <c r="E65" s="134" t="s">
        <v>59</v>
      </c>
      <c r="F65" s="134" t="s">
        <v>60</v>
      </c>
      <c r="G65" s="134" t="s">
        <v>163</v>
      </c>
      <c r="H65" s="135" t="s">
        <v>164</v>
      </c>
      <c r="I65" s="129">
        <v>13</v>
      </c>
      <c r="J65" s="134" t="s">
        <v>40</v>
      </c>
      <c r="K65" s="134" t="s">
        <v>40</v>
      </c>
      <c r="L65" s="227" t="str">
        <f t="shared" si="2"/>
        <v>C12a</v>
      </c>
      <c r="M65" s="201">
        <v>98</v>
      </c>
      <c r="N65" s="201">
        <v>0</v>
      </c>
      <c r="O65" s="202">
        <f t="shared" si="1"/>
        <v>98</v>
      </c>
      <c r="P65" s="134" t="s">
        <v>53</v>
      </c>
      <c r="Q65" s="134" t="s">
        <v>63</v>
      </c>
      <c r="R65" s="160" t="s">
        <v>56</v>
      </c>
      <c r="S65" s="138" t="s">
        <v>255</v>
      </c>
      <c r="T65" s="138" t="s">
        <v>256</v>
      </c>
      <c r="U65" s="312" t="s">
        <v>31</v>
      </c>
    </row>
    <row r="66" spans="1:21" ht="27" customHeight="1">
      <c r="A66" s="132">
        <v>18</v>
      </c>
      <c r="B66" s="133" t="s">
        <v>172</v>
      </c>
      <c r="C66" s="134" t="s">
        <v>173</v>
      </c>
      <c r="D66" s="135" t="s">
        <v>174</v>
      </c>
      <c r="E66" s="134" t="s">
        <v>59</v>
      </c>
      <c r="F66" s="134" t="s">
        <v>93</v>
      </c>
      <c r="G66" s="134" t="s">
        <v>175</v>
      </c>
      <c r="H66" s="135" t="s">
        <v>176</v>
      </c>
      <c r="I66" s="129">
        <v>25</v>
      </c>
      <c r="J66" s="134" t="s">
        <v>177</v>
      </c>
      <c r="K66" s="134" t="s">
        <v>29</v>
      </c>
      <c r="L66" s="227" t="str">
        <f t="shared" si="2"/>
        <v>C11</v>
      </c>
      <c r="M66" s="201">
        <v>1282</v>
      </c>
      <c r="N66" s="201">
        <v>0</v>
      </c>
      <c r="O66" s="202">
        <f t="shared" si="1"/>
        <v>1282</v>
      </c>
      <c r="P66" s="134" t="s">
        <v>53</v>
      </c>
      <c r="Q66" s="134" t="s">
        <v>63</v>
      </c>
      <c r="R66" s="160" t="s">
        <v>56</v>
      </c>
      <c r="S66" s="138" t="s">
        <v>255</v>
      </c>
      <c r="T66" s="138" t="s">
        <v>256</v>
      </c>
      <c r="U66" s="312" t="s">
        <v>31</v>
      </c>
    </row>
    <row r="67" spans="1:21" ht="27" customHeight="1">
      <c r="A67" s="132">
        <v>19</v>
      </c>
      <c r="B67" s="133" t="s">
        <v>178</v>
      </c>
      <c r="C67" s="134" t="s">
        <v>179</v>
      </c>
      <c r="D67" s="135" t="s">
        <v>180</v>
      </c>
      <c r="E67" s="134" t="s">
        <v>59</v>
      </c>
      <c r="F67" s="134" t="s">
        <v>93</v>
      </c>
      <c r="G67" s="134" t="s">
        <v>181</v>
      </c>
      <c r="H67" s="135" t="s">
        <v>182</v>
      </c>
      <c r="I67" s="129">
        <v>7</v>
      </c>
      <c r="J67" s="134" t="s">
        <v>177</v>
      </c>
      <c r="K67" s="134" t="s">
        <v>29</v>
      </c>
      <c r="L67" s="227" t="str">
        <f t="shared" si="2"/>
        <v>C11</v>
      </c>
      <c r="M67" s="203">
        <v>9464</v>
      </c>
      <c r="N67" s="203">
        <v>0</v>
      </c>
      <c r="O67" s="204">
        <f t="shared" si="1"/>
        <v>9464</v>
      </c>
      <c r="P67" s="134" t="s">
        <v>53</v>
      </c>
      <c r="Q67" s="134" t="s">
        <v>63</v>
      </c>
      <c r="R67" s="160" t="s">
        <v>56</v>
      </c>
      <c r="S67" s="138" t="s">
        <v>255</v>
      </c>
      <c r="T67" s="138" t="s">
        <v>256</v>
      </c>
      <c r="U67" s="312" t="s">
        <v>31</v>
      </c>
    </row>
    <row r="68" spans="1:21" ht="27" customHeight="1">
      <c r="A68" s="132">
        <v>20</v>
      </c>
      <c r="B68" s="133" t="s">
        <v>183</v>
      </c>
      <c r="C68" s="134" t="s">
        <v>155</v>
      </c>
      <c r="D68" s="135"/>
      <c r="E68" s="134" t="s">
        <v>59</v>
      </c>
      <c r="F68" s="134" t="s">
        <v>93</v>
      </c>
      <c r="G68" s="134" t="s">
        <v>184</v>
      </c>
      <c r="H68" s="135" t="s">
        <v>185</v>
      </c>
      <c r="I68" s="129">
        <v>6</v>
      </c>
      <c r="J68" s="134" t="s">
        <v>177</v>
      </c>
      <c r="K68" s="134" t="s">
        <v>29</v>
      </c>
      <c r="L68" s="227" t="str">
        <f t="shared" si="2"/>
        <v>C11</v>
      </c>
      <c r="M68" s="201">
        <v>5583</v>
      </c>
      <c r="N68" s="201">
        <v>0</v>
      </c>
      <c r="O68" s="202">
        <f t="shared" si="1"/>
        <v>5583</v>
      </c>
      <c r="P68" s="134" t="s">
        <v>53</v>
      </c>
      <c r="Q68" s="134" t="s">
        <v>63</v>
      </c>
      <c r="R68" s="160" t="s">
        <v>56</v>
      </c>
      <c r="S68" s="138" t="s">
        <v>255</v>
      </c>
      <c r="T68" s="138" t="s">
        <v>256</v>
      </c>
      <c r="U68" s="312" t="s">
        <v>31</v>
      </c>
    </row>
    <row r="69" spans="1:21" ht="27" customHeight="1">
      <c r="A69" s="132">
        <v>21</v>
      </c>
      <c r="B69" s="133" t="s">
        <v>186</v>
      </c>
      <c r="C69" s="134" t="s">
        <v>49</v>
      </c>
      <c r="D69" s="135"/>
      <c r="E69" s="134" t="s">
        <v>59</v>
      </c>
      <c r="F69" s="134" t="s">
        <v>93</v>
      </c>
      <c r="G69" s="134" t="s">
        <v>187</v>
      </c>
      <c r="H69" s="135" t="s">
        <v>188</v>
      </c>
      <c r="I69" s="129">
        <v>25</v>
      </c>
      <c r="J69" s="134" t="s">
        <v>29</v>
      </c>
      <c r="K69" s="134" t="s">
        <v>29</v>
      </c>
      <c r="L69" s="227" t="str">
        <f t="shared" si="2"/>
        <v>C11</v>
      </c>
      <c r="M69" s="201">
        <v>20841</v>
      </c>
      <c r="N69" s="201">
        <v>0</v>
      </c>
      <c r="O69" s="202">
        <f t="shared" si="1"/>
        <v>20841</v>
      </c>
      <c r="P69" s="134" t="s">
        <v>53</v>
      </c>
      <c r="Q69" s="134" t="s">
        <v>63</v>
      </c>
      <c r="R69" s="160" t="s">
        <v>56</v>
      </c>
      <c r="S69" s="138" t="s">
        <v>255</v>
      </c>
      <c r="T69" s="138" t="s">
        <v>256</v>
      </c>
      <c r="U69" s="312" t="s">
        <v>31</v>
      </c>
    </row>
    <row r="70" spans="1:21" ht="27" customHeight="1">
      <c r="A70" s="132">
        <v>22</v>
      </c>
      <c r="B70" s="133" t="s">
        <v>189</v>
      </c>
      <c r="C70" s="134" t="s">
        <v>49</v>
      </c>
      <c r="D70" s="135" t="s">
        <v>242</v>
      </c>
      <c r="E70" s="134" t="s">
        <v>59</v>
      </c>
      <c r="F70" s="134" t="s">
        <v>93</v>
      </c>
      <c r="G70" s="134" t="s">
        <v>190</v>
      </c>
      <c r="H70" s="135" t="s">
        <v>191</v>
      </c>
      <c r="I70" s="129">
        <v>13</v>
      </c>
      <c r="J70" s="134" t="s">
        <v>29</v>
      </c>
      <c r="K70" s="134" t="s">
        <v>29</v>
      </c>
      <c r="L70" s="227" t="str">
        <f t="shared" si="2"/>
        <v>C11</v>
      </c>
      <c r="M70" s="201">
        <v>445</v>
      </c>
      <c r="N70" s="201">
        <v>0</v>
      </c>
      <c r="O70" s="202">
        <f t="shared" si="1"/>
        <v>445</v>
      </c>
      <c r="P70" s="134" t="s">
        <v>53</v>
      </c>
      <c r="Q70" s="134" t="s">
        <v>63</v>
      </c>
      <c r="R70" s="160" t="s">
        <v>56</v>
      </c>
      <c r="S70" s="138" t="s">
        <v>255</v>
      </c>
      <c r="T70" s="138" t="s">
        <v>256</v>
      </c>
      <c r="U70" s="312" t="s">
        <v>31</v>
      </c>
    </row>
    <row r="71" spans="1:21" ht="27" customHeight="1">
      <c r="A71" s="132">
        <v>23</v>
      </c>
      <c r="B71" s="133" t="s">
        <v>186</v>
      </c>
      <c r="C71" s="134" t="s">
        <v>192</v>
      </c>
      <c r="D71" s="135"/>
      <c r="E71" s="134" t="s">
        <v>59</v>
      </c>
      <c r="F71" s="134" t="s">
        <v>93</v>
      </c>
      <c r="G71" s="134" t="s">
        <v>193</v>
      </c>
      <c r="H71" s="135" t="s">
        <v>194</v>
      </c>
      <c r="I71" s="129">
        <v>7</v>
      </c>
      <c r="J71" s="134" t="s">
        <v>29</v>
      </c>
      <c r="K71" s="134" t="s">
        <v>29</v>
      </c>
      <c r="L71" s="227" t="str">
        <f t="shared" si="2"/>
        <v>C11</v>
      </c>
      <c r="M71" s="201">
        <v>7702</v>
      </c>
      <c r="N71" s="201">
        <v>0</v>
      </c>
      <c r="O71" s="202">
        <f t="shared" si="1"/>
        <v>7702</v>
      </c>
      <c r="P71" s="134" t="s">
        <v>53</v>
      </c>
      <c r="Q71" s="134" t="s">
        <v>63</v>
      </c>
      <c r="R71" s="160" t="s">
        <v>56</v>
      </c>
      <c r="S71" s="138" t="s">
        <v>255</v>
      </c>
      <c r="T71" s="138" t="s">
        <v>256</v>
      </c>
      <c r="U71" s="312" t="s">
        <v>31</v>
      </c>
    </row>
    <row r="72" spans="1:21" ht="27" customHeight="1">
      <c r="A72" s="132">
        <v>24</v>
      </c>
      <c r="B72" s="133" t="s">
        <v>195</v>
      </c>
      <c r="C72" s="134" t="s">
        <v>179</v>
      </c>
      <c r="D72" s="135" t="s">
        <v>196</v>
      </c>
      <c r="E72" s="134" t="s">
        <v>59</v>
      </c>
      <c r="F72" s="134" t="s">
        <v>93</v>
      </c>
      <c r="G72" s="134" t="s">
        <v>199</v>
      </c>
      <c r="H72" s="135" t="s">
        <v>213</v>
      </c>
      <c r="I72" s="129">
        <v>4</v>
      </c>
      <c r="J72" s="134" t="s">
        <v>29</v>
      </c>
      <c r="K72" s="134" t="s">
        <v>29</v>
      </c>
      <c r="L72" s="227" t="str">
        <f t="shared" si="2"/>
        <v>C11</v>
      </c>
      <c r="M72" s="201">
        <v>3179</v>
      </c>
      <c r="N72" s="201">
        <v>0</v>
      </c>
      <c r="O72" s="202">
        <f t="shared" si="1"/>
        <v>3179</v>
      </c>
      <c r="P72" s="134" t="s">
        <v>53</v>
      </c>
      <c r="Q72" s="134" t="s">
        <v>63</v>
      </c>
      <c r="R72" s="160" t="s">
        <v>56</v>
      </c>
      <c r="S72" s="138" t="s">
        <v>255</v>
      </c>
      <c r="T72" s="138" t="s">
        <v>256</v>
      </c>
      <c r="U72" s="312" t="s">
        <v>31</v>
      </c>
    </row>
    <row r="73" spans="1:21" ht="27" customHeight="1">
      <c r="A73" s="132">
        <v>25</v>
      </c>
      <c r="B73" s="133" t="s">
        <v>214</v>
      </c>
      <c r="C73" s="134" t="s">
        <v>215</v>
      </c>
      <c r="D73" s="135" t="s">
        <v>37</v>
      </c>
      <c r="E73" s="134" t="s">
        <v>59</v>
      </c>
      <c r="F73" s="134" t="s">
        <v>60</v>
      </c>
      <c r="G73" s="134" t="s">
        <v>216</v>
      </c>
      <c r="H73" s="135" t="s">
        <v>217</v>
      </c>
      <c r="I73" s="129">
        <v>10</v>
      </c>
      <c r="J73" s="134" t="s">
        <v>29</v>
      </c>
      <c r="K73" s="134" t="s">
        <v>29</v>
      </c>
      <c r="L73" s="227" t="str">
        <f t="shared" si="2"/>
        <v>C11</v>
      </c>
      <c r="M73" s="201">
        <v>897</v>
      </c>
      <c r="N73" s="201">
        <v>0</v>
      </c>
      <c r="O73" s="202">
        <f t="shared" si="1"/>
        <v>897</v>
      </c>
      <c r="P73" s="134" t="s">
        <v>53</v>
      </c>
      <c r="Q73" s="134" t="s">
        <v>63</v>
      </c>
      <c r="R73" s="160" t="s">
        <v>56</v>
      </c>
      <c r="S73" s="138" t="s">
        <v>255</v>
      </c>
      <c r="T73" s="138" t="s">
        <v>256</v>
      </c>
      <c r="U73" s="312" t="s">
        <v>31</v>
      </c>
    </row>
    <row r="74" spans="1:21" ht="27" customHeight="1">
      <c r="A74" s="132">
        <v>26</v>
      </c>
      <c r="B74" s="133" t="s">
        <v>218</v>
      </c>
      <c r="C74" s="134" t="s">
        <v>197</v>
      </c>
      <c r="D74" s="135" t="s">
        <v>219</v>
      </c>
      <c r="E74" s="134" t="s">
        <v>59</v>
      </c>
      <c r="F74" s="134" t="s">
        <v>60</v>
      </c>
      <c r="G74" s="134" t="s">
        <v>220</v>
      </c>
      <c r="H74" s="135" t="s">
        <v>221</v>
      </c>
      <c r="I74" s="129">
        <v>5</v>
      </c>
      <c r="J74" s="134" t="s">
        <v>29</v>
      </c>
      <c r="K74" s="134" t="s">
        <v>29</v>
      </c>
      <c r="L74" s="227" t="str">
        <f t="shared" si="2"/>
        <v>C11</v>
      </c>
      <c r="M74" s="201">
        <v>321</v>
      </c>
      <c r="N74" s="201">
        <v>0</v>
      </c>
      <c r="O74" s="202">
        <f t="shared" si="1"/>
        <v>321</v>
      </c>
      <c r="P74" s="134" t="s">
        <v>53</v>
      </c>
      <c r="Q74" s="134" t="s">
        <v>63</v>
      </c>
      <c r="R74" s="160" t="s">
        <v>56</v>
      </c>
      <c r="S74" s="138" t="s">
        <v>255</v>
      </c>
      <c r="T74" s="138" t="s">
        <v>256</v>
      </c>
      <c r="U74" s="312" t="s">
        <v>31</v>
      </c>
    </row>
    <row r="75" spans="1:21" ht="27" customHeight="1">
      <c r="A75" s="132">
        <v>27</v>
      </c>
      <c r="B75" s="133" t="s">
        <v>273</v>
      </c>
      <c r="C75" s="134" t="s">
        <v>49</v>
      </c>
      <c r="D75" s="135" t="s">
        <v>222</v>
      </c>
      <c r="E75" s="134" t="s">
        <v>59</v>
      </c>
      <c r="F75" s="134" t="s">
        <v>60</v>
      </c>
      <c r="G75" s="134" t="s">
        <v>223</v>
      </c>
      <c r="H75" s="135" t="s">
        <v>188</v>
      </c>
      <c r="I75" s="129">
        <v>8</v>
      </c>
      <c r="J75" s="134" t="s">
        <v>29</v>
      </c>
      <c r="K75" s="134" t="s">
        <v>29</v>
      </c>
      <c r="L75" s="227" t="str">
        <f t="shared" si="2"/>
        <v>C11</v>
      </c>
      <c r="M75" s="201">
        <v>262</v>
      </c>
      <c r="N75" s="201">
        <v>0</v>
      </c>
      <c r="O75" s="202">
        <f t="shared" si="1"/>
        <v>262</v>
      </c>
      <c r="P75" s="134" t="s">
        <v>53</v>
      </c>
      <c r="Q75" s="134" t="s">
        <v>63</v>
      </c>
      <c r="R75" s="160" t="s">
        <v>56</v>
      </c>
      <c r="S75" s="138" t="s">
        <v>255</v>
      </c>
      <c r="T75" s="138" t="s">
        <v>256</v>
      </c>
      <c r="U75" s="312" t="s">
        <v>31</v>
      </c>
    </row>
    <row r="76" spans="1:21" ht="27" customHeight="1">
      <c r="A76" s="132">
        <v>28</v>
      </c>
      <c r="B76" s="133" t="s">
        <v>227</v>
      </c>
      <c r="C76" s="134" t="s">
        <v>179</v>
      </c>
      <c r="D76" s="135" t="s">
        <v>228</v>
      </c>
      <c r="E76" s="134" t="s">
        <v>59</v>
      </c>
      <c r="F76" s="134" t="s">
        <v>93</v>
      </c>
      <c r="G76" s="134" t="s">
        <v>229</v>
      </c>
      <c r="H76" s="135" t="s">
        <v>266</v>
      </c>
      <c r="I76" s="161">
        <v>10</v>
      </c>
      <c r="J76" s="160" t="s">
        <v>177</v>
      </c>
      <c r="K76" s="161" t="s">
        <v>29</v>
      </c>
      <c r="L76" s="227" t="str">
        <f t="shared" si="2"/>
        <v>C11</v>
      </c>
      <c r="M76" s="205">
        <v>325</v>
      </c>
      <c r="N76" s="205">
        <v>0</v>
      </c>
      <c r="O76" s="205">
        <f aca="true" t="shared" si="3" ref="O76:O81">SUM(M76:N76)</f>
        <v>325</v>
      </c>
      <c r="P76" s="134" t="s">
        <v>53</v>
      </c>
      <c r="Q76" s="134" t="s">
        <v>63</v>
      </c>
      <c r="R76" s="160" t="s">
        <v>56</v>
      </c>
      <c r="S76" s="138" t="s">
        <v>255</v>
      </c>
      <c r="T76" s="138" t="s">
        <v>256</v>
      </c>
      <c r="U76" s="312" t="s">
        <v>587</v>
      </c>
    </row>
    <row r="77" spans="1:21" ht="27" customHeight="1">
      <c r="A77" s="132">
        <v>29</v>
      </c>
      <c r="B77" s="133" t="s">
        <v>232</v>
      </c>
      <c r="C77" s="134" t="s">
        <v>233</v>
      </c>
      <c r="D77" s="135" t="s">
        <v>234</v>
      </c>
      <c r="E77" s="134" t="s">
        <v>59</v>
      </c>
      <c r="F77" s="134" t="s">
        <v>60</v>
      </c>
      <c r="G77" s="134" t="s">
        <v>573</v>
      </c>
      <c r="H77" s="135" t="s">
        <v>265</v>
      </c>
      <c r="I77" s="161">
        <v>3.5</v>
      </c>
      <c r="J77" s="160" t="s">
        <v>177</v>
      </c>
      <c r="K77" s="161" t="s">
        <v>29</v>
      </c>
      <c r="L77" s="227" t="str">
        <f t="shared" si="2"/>
        <v>C11</v>
      </c>
      <c r="M77" s="205">
        <v>76</v>
      </c>
      <c r="N77" s="205">
        <v>0</v>
      </c>
      <c r="O77" s="205">
        <f t="shared" si="3"/>
        <v>76</v>
      </c>
      <c r="P77" s="136" t="s">
        <v>53</v>
      </c>
      <c r="Q77" s="136" t="s">
        <v>63</v>
      </c>
      <c r="R77" s="137" t="s">
        <v>56</v>
      </c>
      <c r="S77" s="138" t="s">
        <v>255</v>
      </c>
      <c r="T77" s="138" t="s">
        <v>256</v>
      </c>
      <c r="U77" s="312" t="s">
        <v>587</v>
      </c>
    </row>
    <row r="78" spans="1:21" ht="27" customHeight="1">
      <c r="A78" s="132" t="s">
        <v>587</v>
      </c>
      <c r="B78" s="133" t="s">
        <v>235</v>
      </c>
      <c r="C78" s="134" t="s">
        <v>179</v>
      </c>
      <c r="D78" s="135" t="s">
        <v>236</v>
      </c>
      <c r="E78" s="134" t="s">
        <v>59</v>
      </c>
      <c r="F78" s="134" t="s">
        <v>93</v>
      </c>
      <c r="G78" s="134" t="s">
        <v>237</v>
      </c>
      <c r="H78" s="135" t="s">
        <v>264</v>
      </c>
      <c r="I78" s="161">
        <v>3.5</v>
      </c>
      <c r="J78" s="160" t="s">
        <v>177</v>
      </c>
      <c r="K78" s="161" t="s">
        <v>29</v>
      </c>
      <c r="L78" s="227" t="str">
        <f t="shared" si="2"/>
        <v>C11</v>
      </c>
      <c r="M78" s="205">
        <v>82</v>
      </c>
      <c r="N78" s="205">
        <v>0</v>
      </c>
      <c r="O78" s="205">
        <f t="shared" si="3"/>
        <v>82</v>
      </c>
      <c r="P78" s="134" t="s">
        <v>53</v>
      </c>
      <c r="Q78" s="134" t="s">
        <v>63</v>
      </c>
      <c r="R78" s="160" t="s">
        <v>56</v>
      </c>
      <c r="S78" s="138" t="s">
        <v>255</v>
      </c>
      <c r="T78" s="138" t="s">
        <v>256</v>
      </c>
      <c r="U78" s="312" t="s">
        <v>587</v>
      </c>
    </row>
    <row r="79" spans="1:21" ht="27" customHeight="1">
      <c r="A79" s="132">
        <v>31</v>
      </c>
      <c r="B79" s="133" t="s">
        <v>238</v>
      </c>
      <c r="C79" s="134" t="s">
        <v>239</v>
      </c>
      <c r="D79" s="135" t="s">
        <v>240</v>
      </c>
      <c r="E79" s="134" t="s">
        <v>59</v>
      </c>
      <c r="F79" s="134" t="s">
        <v>60</v>
      </c>
      <c r="G79" s="134" t="s">
        <v>241</v>
      </c>
      <c r="H79" s="135" t="s">
        <v>263</v>
      </c>
      <c r="I79" s="161">
        <v>3.5</v>
      </c>
      <c r="J79" s="160" t="s">
        <v>177</v>
      </c>
      <c r="K79" s="161" t="s">
        <v>29</v>
      </c>
      <c r="L79" s="227" t="str">
        <f t="shared" si="2"/>
        <v>C11</v>
      </c>
      <c r="M79" s="205">
        <v>1058</v>
      </c>
      <c r="N79" s="205">
        <v>0</v>
      </c>
      <c r="O79" s="202">
        <f t="shared" si="3"/>
        <v>1058</v>
      </c>
      <c r="P79" s="134" t="s">
        <v>53</v>
      </c>
      <c r="Q79" s="136" t="s">
        <v>63</v>
      </c>
      <c r="R79" s="137" t="s">
        <v>56</v>
      </c>
      <c r="S79" s="138" t="s">
        <v>255</v>
      </c>
      <c r="T79" s="138" t="s">
        <v>256</v>
      </c>
      <c r="U79" s="312" t="s">
        <v>587</v>
      </c>
    </row>
    <row r="80" spans="1:21" ht="27" customHeight="1">
      <c r="A80" s="132">
        <v>32</v>
      </c>
      <c r="B80" s="133" t="s">
        <v>260</v>
      </c>
      <c r="C80" s="134" t="s">
        <v>258</v>
      </c>
      <c r="D80" s="135" t="s">
        <v>259</v>
      </c>
      <c r="E80" s="134" t="s">
        <v>59</v>
      </c>
      <c r="F80" s="134" t="s">
        <v>60</v>
      </c>
      <c r="G80" s="134" t="s">
        <v>261</v>
      </c>
      <c r="H80" s="135" t="s">
        <v>262</v>
      </c>
      <c r="I80" s="161">
        <v>3.5</v>
      </c>
      <c r="J80" s="160" t="s">
        <v>29</v>
      </c>
      <c r="K80" s="161" t="s">
        <v>29</v>
      </c>
      <c r="L80" s="227" t="str">
        <f t="shared" si="2"/>
        <v>C11</v>
      </c>
      <c r="M80" s="205">
        <v>354</v>
      </c>
      <c r="N80" s="205">
        <v>0</v>
      </c>
      <c r="O80" s="202">
        <f t="shared" si="3"/>
        <v>354</v>
      </c>
      <c r="P80" s="136" t="s">
        <v>53</v>
      </c>
      <c r="Q80" s="136" t="s">
        <v>63</v>
      </c>
      <c r="R80" s="137" t="s">
        <v>56</v>
      </c>
      <c r="S80" s="138" t="s">
        <v>255</v>
      </c>
      <c r="T80" s="138" t="s">
        <v>256</v>
      </c>
      <c r="U80" s="312" t="s">
        <v>587</v>
      </c>
    </row>
    <row r="81" spans="1:21" ht="27" customHeight="1">
      <c r="A81" s="132">
        <v>33</v>
      </c>
      <c r="B81" s="133" t="s">
        <v>238</v>
      </c>
      <c r="C81" s="134" t="s">
        <v>155</v>
      </c>
      <c r="D81" s="135" t="s">
        <v>272</v>
      </c>
      <c r="E81" s="134" t="s">
        <v>59</v>
      </c>
      <c r="F81" s="134" t="s">
        <v>60</v>
      </c>
      <c r="G81" s="134" t="s">
        <v>270</v>
      </c>
      <c r="H81" s="135" t="s">
        <v>271</v>
      </c>
      <c r="I81" s="161">
        <v>6.5</v>
      </c>
      <c r="J81" s="160" t="s">
        <v>29</v>
      </c>
      <c r="K81" s="161" t="s">
        <v>29</v>
      </c>
      <c r="L81" s="227" t="str">
        <f t="shared" si="2"/>
        <v>C11</v>
      </c>
      <c r="M81" s="205">
        <v>623</v>
      </c>
      <c r="N81" s="205">
        <v>0</v>
      </c>
      <c r="O81" s="202">
        <f t="shared" si="3"/>
        <v>623</v>
      </c>
      <c r="P81" s="136" t="s">
        <v>53</v>
      </c>
      <c r="Q81" s="136" t="s">
        <v>63</v>
      </c>
      <c r="R81" s="137" t="s">
        <v>56</v>
      </c>
      <c r="S81" s="138" t="s">
        <v>255</v>
      </c>
      <c r="T81" s="138" t="s">
        <v>256</v>
      </c>
      <c r="U81" s="312" t="s">
        <v>587</v>
      </c>
    </row>
    <row r="82" spans="1:21" ht="27" customHeight="1">
      <c r="A82" s="132">
        <v>34</v>
      </c>
      <c r="B82" s="186" t="s">
        <v>569</v>
      </c>
      <c r="C82" s="136" t="s">
        <v>60</v>
      </c>
      <c r="D82" s="162"/>
      <c r="E82" s="136" t="s">
        <v>59</v>
      </c>
      <c r="F82" s="136" t="s">
        <v>60</v>
      </c>
      <c r="G82" s="136" t="s">
        <v>248</v>
      </c>
      <c r="H82" s="162" t="s">
        <v>269</v>
      </c>
      <c r="I82" s="163">
        <v>4</v>
      </c>
      <c r="J82" s="341" t="s">
        <v>574</v>
      </c>
      <c r="K82" s="342"/>
      <c r="L82" s="229" t="s">
        <v>574</v>
      </c>
      <c r="M82" s="206">
        <v>74</v>
      </c>
      <c r="N82" s="206">
        <v>0</v>
      </c>
      <c r="O82" s="207">
        <f>SUM(M82:N82)</f>
        <v>74</v>
      </c>
      <c r="P82" s="136" t="s">
        <v>53</v>
      </c>
      <c r="Q82" s="136" t="s">
        <v>63</v>
      </c>
      <c r="R82" s="137" t="s">
        <v>56</v>
      </c>
      <c r="S82" s="138" t="s">
        <v>255</v>
      </c>
      <c r="T82" s="138" t="s">
        <v>256</v>
      </c>
      <c r="U82" s="312" t="s">
        <v>587</v>
      </c>
    </row>
    <row r="83" spans="1:21" ht="27" customHeight="1">
      <c r="A83" s="132">
        <v>35</v>
      </c>
      <c r="B83" s="316" t="s">
        <v>590</v>
      </c>
      <c r="C83" s="317" t="s">
        <v>338</v>
      </c>
      <c r="D83" s="318" t="s">
        <v>589</v>
      </c>
      <c r="E83" s="136" t="s">
        <v>251</v>
      </c>
      <c r="F83" s="136" t="s">
        <v>60</v>
      </c>
      <c r="G83" s="317" t="s">
        <v>588</v>
      </c>
      <c r="H83" s="318" t="s">
        <v>591</v>
      </c>
      <c r="I83" s="319">
        <v>6</v>
      </c>
      <c r="J83" s="137" t="s">
        <v>29</v>
      </c>
      <c r="K83" s="137" t="s">
        <v>29</v>
      </c>
      <c r="L83" s="229" t="s">
        <v>29</v>
      </c>
      <c r="M83" s="320">
        <v>78</v>
      </c>
      <c r="N83" s="320">
        <v>0</v>
      </c>
      <c r="O83" s="321">
        <f>SUM(M83:N83)</f>
        <v>78</v>
      </c>
      <c r="P83" s="136" t="s">
        <v>53</v>
      </c>
      <c r="Q83" s="136" t="s">
        <v>63</v>
      </c>
      <c r="R83" s="137" t="s">
        <v>247</v>
      </c>
      <c r="S83" s="138" t="s">
        <v>592</v>
      </c>
      <c r="T83" s="138" t="s">
        <v>593</v>
      </c>
      <c r="U83" s="312" t="s">
        <v>587</v>
      </c>
    </row>
    <row r="84" spans="1:21" ht="27" customHeight="1">
      <c r="A84" s="132">
        <v>36</v>
      </c>
      <c r="B84" s="174" t="s">
        <v>575</v>
      </c>
      <c r="C84" s="175" t="s">
        <v>46</v>
      </c>
      <c r="D84" s="176" t="s">
        <v>37</v>
      </c>
      <c r="E84" s="175" t="s">
        <v>59</v>
      </c>
      <c r="F84" s="175" t="s">
        <v>60</v>
      </c>
      <c r="G84" s="175" t="s">
        <v>126</v>
      </c>
      <c r="H84" s="176" t="s">
        <v>127</v>
      </c>
      <c r="I84" s="177">
        <v>35</v>
      </c>
      <c r="J84" s="175" t="s">
        <v>29</v>
      </c>
      <c r="K84" s="175" t="s">
        <v>29</v>
      </c>
      <c r="L84" s="227" t="str">
        <f t="shared" si="2"/>
        <v>C11</v>
      </c>
      <c r="M84" s="208">
        <v>409</v>
      </c>
      <c r="N84" s="208">
        <v>0</v>
      </c>
      <c r="O84" s="209">
        <f>SUM(M84:N84)</f>
        <v>409</v>
      </c>
      <c r="P84" s="175" t="s">
        <v>53</v>
      </c>
      <c r="Q84" s="175" t="s">
        <v>63</v>
      </c>
      <c r="R84" s="178" t="s">
        <v>56</v>
      </c>
      <c r="S84" s="179" t="s">
        <v>255</v>
      </c>
      <c r="T84" s="138" t="s">
        <v>256</v>
      </c>
      <c r="U84" s="312" t="s">
        <v>31</v>
      </c>
    </row>
    <row r="85" spans="1:21" ht="27" customHeight="1" thickBot="1">
      <c r="A85" s="139"/>
      <c r="B85" s="187"/>
      <c r="C85" s="140"/>
      <c r="D85" s="164"/>
      <c r="E85" s="140"/>
      <c r="F85" s="140"/>
      <c r="G85" s="140"/>
      <c r="H85" s="164"/>
      <c r="I85" s="165"/>
      <c r="J85" s="141"/>
      <c r="K85" s="141"/>
      <c r="L85" s="141"/>
      <c r="M85" s="166"/>
      <c r="N85" s="166"/>
      <c r="O85" s="167"/>
      <c r="P85" s="140"/>
      <c r="Q85" s="140"/>
      <c r="R85" s="141"/>
      <c r="S85" s="142"/>
      <c r="T85" s="142"/>
      <c r="U85" s="86"/>
    </row>
    <row r="86" spans="1:21" ht="27" customHeight="1" thickBot="1">
      <c r="A86" s="223" t="s">
        <v>570</v>
      </c>
      <c r="B86" s="224" t="s">
        <v>581</v>
      </c>
      <c r="C86" s="211"/>
      <c r="D86" s="212"/>
      <c r="E86" s="211"/>
      <c r="F86" s="211"/>
      <c r="G86" s="211"/>
      <c r="H86" s="212"/>
      <c r="I86" s="213"/>
      <c r="J86" s="214"/>
      <c r="K86" s="214"/>
      <c r="L86" s="214"/>
      <c r="M86" s="215"/>
      <c r="N86" s="215"/>
      <c r="O86" s="216"/>
      <c r="P86" s="211"/>
      <c r="Q86" s="211"/>
      <c r="R86" s="214"/>
      <c r="S86" s="217"/>
      <c r="T86" s="217"/>
      <c r="U86" s="218"/>
    </row>
    <row r="87" spans="1:21" ht="27" customHeight="1" thickBot="1">
      <c r="A87" s="381" t="s">
        <v>565</v>
      </c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3"/>
    </row>
    <row r="88" spans="1:22" ht="41.25" customHeight="1">
      <c r="A88" s="391" t="s">
        <v>1</v>
      </c>
      <c r="B88" s="386" t="s">
        <v>19</v>
      </c>
      <c r="C88" s="387"/>
      <c r="D88" s="387"/>
      <c r="E88" s="387"/>
      <c r="F88" s="387"/>
      <c r="G88" s="387"/>
      <c r="H88" s="388"/>
      <c r="I88" s="393" t="s">
        <v>24</v>
      </c>
      <c r="J88" s="394"/>
      <c r="K88" s="394"/>
      <c r="L88" s="395"/>
      <c r="M88" s="402" t="s">
        <v>244</v>
      </c>
      <c r="N88" s="403"/>
      <c r="O88" s="404"/>
      <c r="P88" s="374" t="s">
        <v>18</v>
      </c>
      <c r="Q88" s="375"/>
      <c r="R88" s="376"/>
      <c r="S88" s="377" t="s">
        <v>17</v>
      </c>
      <c r="T88" s="378"/>
      <c r="U88" s="338" t="s">
        <v>566</v>
      </c>
      <c r="V88" s="369" t="s">
        <v>16</v>
      </c>
    </row>
    <row r="89" spans="1:22" ht="41.25" customHeight="1">
      <c r="A89" s="391"/>
      <c r="B89" s="348"/>
      <c r="C89" s="349"/>
      <c r="D89" s="349"/>
      <c r="E89" s="349"/>
      <c r="F89" s="349"/>
      <c r="G89" s="349"/>
      <c r="H89" s="350"/>
      <c r="I89" s="170" t="s">
        <v>9</v>
      </c>
      <c r="J89" s="389" t="s">
        <v>577</v>
      </c>
      <c r="K89" s="390"/>
      <c r="L89" s="343" t="s">
        <v>578</v>
      </c>
      <c r="M89" s="354"/>
      <c r="N89" s="355"/>
      <c r="O89" s="356"/>
      <c r="P89" s="364"/>
      <c r="Q89" s="365"/>
      <c r="R89" s="366"/>
      <c r="S89" s="379"/>
      <c r="T89" s="380"/>
      <c r="U89" s="338"/>
      <c r="V89" s="370"/>
    </row>
    <row r="90" spans="1:22" ht="49.5" customHeight="1">
      <c r="A90" s="392"/>
      <c r="B90" s="168" t="s">
        <v>20</v>
      </c>
      <c r="C90" s="168" t="s">
        <v>27</v>
      </c>
      <c r="D90" s="169" t="s">
        <v>14</v>
      </c>
      <c r="E90" s="168" t="s">
        <v>15</v>
      </c>
      <c r="F90" s="168" t="s">
        <v>21</v>
      </c>
      <c r="G90" s="168" t="s">
        <v>202</v>
      </c>
      <c r="H90" s="169" t="s">
        <v>10</v>
      </c>
      <c r="I90" s="124" t="s">
        <v>4</v>
      </c>
      <c r="J90" s="170" t="s">
        <v>582</v>
      </c>
      <c r="K90" s="170" t="s">
        <v>23</v>
      </c>
      <c r="L90" s="344"/>
      <c r="M90" s="170" t="s">
        <v>2</v>
      </c>
      <c r="N90" s="170" t="s">
        <v>3</v>
      </c>
      <c r="O90" s="170" t="s">
        <v>4</v>
      </c>
      <c r="P90" s="168" t="s">
        <v>6</v>
      </c>
      <c r="Q90" s="168" t="s">
        <v>5</v>
      </c>
      <c r="R90" s="168" t="s">
        <v>0</v>
      </c>
      <c r="S90" s="171" t="s">
        <v>12</v>
      </c>
      <c r="T90" s="171" t="s">
        <v>13</v>
      </c>
      <c r="U90" s="385"/>
      <c r="V90" s="371"/>
    </row>
    <row r="91" spans="1:22" ht="27" customHeight="1">
      <c r="A91" s="132">
        <v>1</v>
      </c>
      <c r="B91" s="133" t="s">
        <v>165</v>
      </c>
      <c r="C91" s="134" t="s">
        <v>46</v>
      </c>
      <c r="D91" s="135" t="s">
        <v>166</v>
      </c>
      <c r="E91" s="134" t="s">
        <v>59</v>
      </c>
      <c r="F91" s="134" t="s">
        <v>60</v>
      </c>
      <c r="G91" s="134" t="s">
        <v>167</v>
      </c>
      <c r="H91" s="135" t="s">
        <v>168</v>
      </c>
      <c r="I91" s="129">
        <v>100</v>
      </c>
      <c r="J91" s="134" t="s">
        <v>169</v>
      </c>
      <c r="K91" s="134" t="s">
        <v>169</v>
      </c>
      <c r="L91" s="227" t="str">
        <f>+K91</f>
        <v>C23</v>
      </c>
      <c r="M91" s="201">
        <v>264314</v>
      </c>
      <c r="N91" s="201">
        <v>0</v>
      </c>
      <c r="O91" s="202">
        <f>SUM(M91:N91)</f>
        <v>264314</v>
      </c>
      <c r="P91" s="134" t="s">
        <v>53</v>
      </c>
      <c r="Q91" s="134" t="s">
        <v>63</v>
      </c>
      <c r="R91" s="160" t="s">
        <v>56</v>
      </c>
      <c r="S91" s="138" t="s">
        <v>255</v>
      </c>
      <c r="T91" s="138" t="s">
        <v>256</v>
      </c>
      <c r="U91" s="197">
        <v>60.12</v>
      </c>
      <c r="V91" s="312" t="s">
        <v>31</v>
      </c>
    </row>
    <row r="92" spans="1:22" ht="27" customHeight="1">
      <c r="A92" s="132">
        <v>2</v>
      </c>
      <c r="B92" s="133" t="s">
        <v>170</v>
      </c>
      <c r="C92" s="134" t="s">
        <v>79</v>
      </c>
      <c r="D92" s="135" t="s">
        <v>32</v>
      </c>
      <c r="E92" s="134" t="s">
        <v>59</v>
      </c>
      <c r="F92" s="134" t="s">
        <v>60</v>
      </c>
      <c r="G92" s="134" t="s">
        <v>171</v>
      </c>
      <c r="H92" s="135" t="s">
        <v>212</v>
      </c>
      <c r="I92" s="129">
        <v>14.5</v>
      </c>
      <c r="J92" s="134" t="s">
        <v>29</v>
      </c>
      <c r="K92" s="134" t="s">
        <v>29</v>
      </c>
      <c r="L92" s="227" t="str">
        <f>+K92</f>
        <v>C11</v>
      </c>
      <c r="M92" s="201">
        <v>997</v>
      </c>
      <c r="N92" s="201">
        <v>0</v>
      </c>
      <c r="O92" s="202">
        <f>SUM(M92:N92)</f>
        <v>997</v>
      </c>
      <c r="P92" s="134" t="s">
        <v>53</v>
      </c>
      <c r="Q92" s="134" t="s">
        <v>63</v>
      </c>
      <c r="R92" s="160" t="s">
        <v>56</v>
      </c>
      <c r="S92" s="138" t="s">
        <v>255</v>
      </c>
      <c r="T92" s="138" t="s">
        <v>256</v>
      </c>
      <c r="U92" s="197">
        <v>23</v>
      </c>
      <c r="V92" s="312" t="s">
        <v>31</v>
      </c>
    </row>
    <row r="93" spans="1:22" ht="27" customHeight="1">
      <c r="A93" s="132">
        <v>3</v>
      </c>
      <c r="B93" s="133" t="s">
        <v>48</v>
      </c>
      <c r="C93" s="134" t="s">
        <v>46</v>
      </c>
      <c r="D93" s="135" t="s">
        <v>35</v>
      </c>
      <c r="E93" s="134" t="s">
        <v>59</v>
      </c>
      <c r="F93" s="134" t="s">
        <v>60</v>
      </c>
      <c r="G93" s="134" t="s">
        <v>115</v>
      </c>
      <c r="H93" s="135" t="s">
        <v>116</v>
      </c>
      <c r="I93" s="129">
        <v>30</v>
      </c>
      <c r="J93" s="134" t="s">
        <v>29</v>
      </c>
      <c r="K93" s="134" t="s">
        <v>29</v>
      </c>
      <c r="L93" s="227" t="str">
        <f>+K93</f>
        <v>C11</v>
      </c>
      <c r="M93" s="201">
        <v>52842</v>
      </c>
      <c r="N93" s="201">
        <v>0</v>
      </c>
      <c r="O93" s="202">
        <f>SUM(M93:N93)</f>
        <v>52842</v>
      </c>
      <c r="P93" s="134" t="s">
        <v>53</v>
      </c>
      <c r="Q93" s="134" t="s">
        <v>63</v>
      </c>
      <c r="R93" s="160" t="s">
        <v>56</v>
      </c>
      <c r="S93" s="138" t="s">
        <v>255</v>
      </c>
      <c r="T93" s="138" t="s">
        <v>256</v>
      </c>
      <c r="U93" s="197">
        <v>30</v>
      </c>
      <c r="V93" s="312" t="s">
        <v>31</v>
      </c>
    </row>
    <row r="94" spans="1:21" ht="27" customHeight="1">
      <c r="A94" s="87"/>
      <c r="B94" s="148"/>
      <c r="C94" s="148"/>
      <c r="D94" s="146"/>
      <c r="E94" s="147"/>
      <c r="F94" s="148"/>
      <c r="G94" s="148"/>
      <c r="H94" s="172"/>
      <c r="I94" s="170">
        <f>SUM(I91:I93)</f>
        <v>144.5</v>
      </c>
      <c r="J94" s="210"/>
      <c r="K94" s="210"/>
      <c r="L94" s="210"/>
      <c r="M94" s="173">
        <f>SUM(M91:M93)</f>
        <v>318153</v>
      </c>
      <c r="N94" s="173">
        <f>SUM(N95:N124)</f>
        <v>0</v>
      </c>
      <c r="O94" s="173">
        <f>SUM(O91:O93)</f>
        <v>318153</v>
      </c>
      <c r="P94" s="148"/>
      <c r="Q94" s="148"/>
      <c r="R94" s="153"/>
      <c r="S94" s="180"/>
      <c r="T94" s="180"/>
      <c r="U94" s="86"/>
    </row>
    <row r="95" spans="1:20" ht="27" customHeight="1">
      <c r="A95" s="189"/>
      <c r="B95" s="190"/>
      <c r="C95" s="14"/>
      <c r="D95" s="12"/>
      <c r="E95" s="13"/>
      <c r="F95" s="14"/>
      <c r="G95" s="14"/>
      <c r="H95" s="17"/>
      <c r="I95" s="15"/>
      <c r="J95" s="18"/>
      <c r="K95" s="15"/>
      <c r="L95" s="15"/>
      <c r="M95" s="16"/>
      <c r="N95" s="16"/>
      <c r="O95" s="16"/>
      <c r="P95" s="14"/>
      <c r="Q95" s="14"/>
      <c r="R95" s="18"/>
      <c r="S95" s="19"/>
      <c r="T95" s="19"/>
    </row>
    <row r="96" spans="2:20" ht="27" customHeight="1">
      <c r="B96" s="14"/>
      <c r="C96" s="14"/>
      <c r="D96" s="12"/>
      <c r="E96" s="13"/>
      <c r="F96" s="14"/>
      <c r="G96" s="14"/>
      <c r="H96" s="17"/>
      <c r="I96" s="15"/>
      <c r="J96" s="18"/>
      <c r="K96" s="15"/>
      <c r="L96" s="15"/>
      <c r="M96" s="16"/>
      <c r="N96" s="16"/>
      <c r="O96" s="16"/>
      <c r="P96" s="14"/>
      <c r="Q96" s="14"/>
      <c r="R96" s="18"/>
      <c r="S96" s="19"/>
      <c r="T96" s="19"/>
    </row>
    <row r="97" spans="2:20" ht="27" customHeight="1">
      <c r="B97" s="14"/>
      <c r="C97" s="14"/>
      <c r="D97" s="12"/>
      <c r="E97" s="13"/>
      <c r="F97" s="14"/>
      <c r="G97" s="14"/>
      <c r="H97" s="17"/>
      <c r="I97" s="15"/>
      <c r="J97" s="18"/>
      <c r="K97" s="15"/>
      <c r="L97" s="15"/>
      <c r="M97" s="16"/>
      <c r="N97" s="16"/>
      <c r="O97" s="16"/>
      <c r="P97" s="14"/>
      <c r="Q97" s="14"/>
      <c r="R97" s="18"/>
      <c r="S97" s="19"/>
      <c r="T97" s="19"/>
    </row>
    <row r="98" spans="2:20" ht="27" customHeight="1">
      <c r="B98" s="14"/>
      <c r="C98" s="14"/>
      <c r="D98" s="12"/>
      <c r="E98" s="13"/>
      <c r="F98" s="14"/>
      <c r="G98" s="14"/>
      <c r="H98" s="17"/>
      <c r="I98" s="15"/>
      <c r="J98" s="18"/>
      <c r="K98" s="15"/>
      <c r="L98" s="15"/>
      <c r="M98" s="16"/>
      <c r="N98" s="16"/>
      <c r="O98" s="16"/>
      <c r="P98" s="14"/>
      <c r="Q98" s="14"/>
      <c r="R98" s="18"/>
      <c r="S98" s="19"/>
      <c r="T98" s="19"/>
    </row>
    <row r="99" spans="2:20" ht="27" customHeight="1">
      <c r="B99" s="14"/>
      <c r="C99" s="14"/>
      <c r="D99" s="12"/>
      <c r="E99" s="13"/>
      <c r="F99" s="14"/>
      <c r="G99" s="14"/>
      <c r="H99" s="17"/>
      <c r="I99" s="15"/>
      <c r="J99" s="18"/>
      <c r="K99" s="15"/>
      <c r="L99" s="15"/>
      <c r="M99" s="16"/>
      <c r="N99" s="16"/>
      <c r="O99" s="16"/>
      <c r="P99" s="14"/>
      <c r="Q99" s="14"/>
      <c r="R99" s="18"/>
      <c r="S99" s="19"/>
      <c r="T99" s="19"/>
    </row>
    <row r="100" spans="2:20" ht="27" customHeight="1">
      <c r="B100" s="14"/>
      <c r="C100" s="14"/>
      <c r="D100" s="12"/>
      <c r="E100" s="13"/>
      <c r="F100" s="14"/>
      <c r="G100" s="14"/>
      <c r="H100" s="17"/>
      <c r="I100" s="15"/>
      <c r="J100" s="18"/>
      <c r="K100" s="15"/>
      <c r="L100" s="15"/>
      <c r="M100" s="16"/>
      <c r="N100" s="16"/>
      <c r="O100" s="16"/>
      <c r="P100" s="14"/>
      <c r="Q100" s="14"/>
      <c r="R100" s="18"/>
      <c r="S100" s="19"/>
      <c r="T100" s="19"/>
    </row>
    <row r="101" spans="2:20" ht="27" customHeight="1">
      <c r="B101" s="14"/>
      <c r="C101" s="14"/>
      <c r="D101" s="12"/>
      <c r="E101" s="13"/>
      <c r="F101" s="14"/>
      <c r="G101" s="14"/>
      <c r="H101" s="17"/>
      <c r="I101" s="15"/>
      <c r="J101" s="18"/>
      <c r="K101" s="15"/>
      <c r="L101" s="15"/>
      <c r="M101" s="16"/>
      <c r="N101" s="16"/>
      <c r="O101" s="16"/>
      <c r="P101" s="14"/>
      <c r="Q101" s="14"/>
      <c r="R101" s="18"/>
      <c r="S101" s="19"/>
      <c r="T101" s="19"/>
    </row>
    <row r="102" spans="2:20" ht="27" customHeight="1">
      <c r="B102" s="14"/>
      <c r="C102" s="14"/>
      <c r="D102" s="12"/>
      <c r="E102" s="13"/>
      <c r="F102" s="14"/>
      <c r="G102" s="14"/>
      <c r="H102" s="17"/>
      <c r="I102" s="15"/>
      <c r="J102" s="18"/>
      <c r="K102" s="15"/>
      <c r="L102" s="15"/>
      <c r="M102" s="16"/>
      <c r="N102" s="16"/>
      <c r="O102" s="16"/>
      <c r="P102" s="14"/>
      <c r="Q102" s="14"/>
      <c r="R102" s="18"/>
      <c r="S102" s="19"/>
      <c r="T102" s="19"/>
    </row>
    <row r="103" spans="2:20" ht="27" customHeight="1">
      <c r="B103" s="14"/>
      <c r="C103" s="14"/>
      <c r="D103" s="12"/>
      <c r="E103" s="13"/>
      <c r="F103" s="14"/>
      <c r="G103" s="14"/>
      <c r="H103" s="17"/>
      <c r="I103" s="15"/>
      <c r="J103" s="18"/>
      <c r="K103" s="15"/>
      <c r="L103" s="15"/>
      <c r="M103" s="16"/>
      <c r="N103" s="16"/>
      <c r="O103" s="16"/>
      <c r="P103" s="14"/>
      <c r="Q103" s="14"/>
      <c r="R103" s="18"/>
      <c r="S103" s="19"/>
      <c r="T103" s="19"/>
    </row>
    <row r="104" spans="2:20" ht="27" customHeight="1">
      <c r="B104" s="14"/>
      <c r="C104" s="14"/>
      <c r="D104" s="12"/>
      <c r="E104" s="13"/>
      <c r="F104" s="14"/>
      <c r="G104" s="14"/>
      <c r="H104" s="17"/>
      <c r="I104" s="15"/>
      <c r="J104" s="18"/>
      <c r="K104" s="15"/>
      <c r="L104" s="15"/>
      <c r="M104" s="16"/>
      <c r="N104" s="16"/>
      <c r="O104" s="16"/>
      <c r="P104" s="14"/>
      <c r="Q104" s="14"/>
      <c r="R104" s="18"/>
      <c r="S104" s="19"/>
      <c r="T104" s="19"/>
    </row>
    <row r="105" spans="2:20" ht="27" customHeight="1">
      <c r="B105" s="14"/>
      <c r="C105" s="14"/>
      <c r="D105" s="12"/>
      <c r="E105" s="13"/>
      <c r="F105" s="14"/>
      <c r="G105" s="14"/>
      <c r="H105" s="17"/>
      <c r="I105" s="15"/>
      <c r="J105" s="18"/>
      <c r="K105" s="15"/>
      <c r="L105" s="15"/>
      <c r="M105" s="16"/>
      <c r="N105" s="16"/>
      <c r="O105" s="16"/>
      <c r="P105" s="14"/>
      <c r="Q105" s="14"/>
      <c r="R105" s="18"/>
      <c r="S105" s="19"/>
      <c r="T105" s="19"/>
    </row>
    <row r="106" spans="2:20" ht="27" customHeight="1">
      <c r="B106" s="14"/>
      <c r="C106" s="14"/>
      <c r="D106" s="12"/>
      <c r="E106" s="13"/>
      <c r="F106" s="14"/>
      <c r="G106" s="14"/>
      <c r="H106" s="17"/>
      <c r="I106" s="15"/>
      <c r="J106" s="18"/>
      <c r="K106" s="15"/>
      <c r="L106" s="15"/>
      <c r="M106" s="16"/>
      <c r="N106" s="16"/>
      <c r="O106" s="16"/>
      <c r="P106" s="14"/>
      <c r="Q106" s="14"/>
      <c r="R106" s="18"/>
      <c r="S106" s="19"/>
      <c r="T106" s="19"/>
    </row>
    <row r="107" spans="2:20" ht="27" customHeight="1">
      <c r="B107" s="14"/>
      <c r="C107" s="14"/>
      <c r="D107" s="12"/>
      <c r="E107" s="13"/>
      <c r="F107" s="14"/>
      <c r="G107" s="14"/>
      <c r="H107" s="17"/>
      <c r="I107" s="15"/>
      <c r="J107" s="18"/>
      <c r="K107" s="15"/>
      <c r="L107" s="15"/>
      <c r="M107" s="16"/>
      <c r="N107" s="16"/>
      <c r="O107" s="16"/>
      <c r="P107" s="14"/>
      <c r="Q107" s="14"/>
      <c r="R107" s="18"/>
      <c r="S107" s="19"/>
      <c r="T107" s="19"/>
    </row>
    <row r="108" spans="2:20" ht="27" customHeight="1">
      <c r="B108" s="14"/>
      <c r="C108" s="14"/>
      <c r="D108" s="12"/>
      <c r="E108" s="13"/>
      <c r="F108" s="14"/>
      <c r="G108" s="14"/>
      <c r="H108" s="17"/>
      <c r="I108" s="15"/>
      <c r="J108" s="18"/>
      <c r="K108" s="15"/>
      <c r="L108" s="15"/>
      <c r="M108" s="16"/>
      <c r="N108" s="16"/>
      <c r="O108" s="16"/>
      <c r="P108" s="14"/>
      <c r="Q108" s="14"/>
      <c r="R108" s="18"/>
      <c r="S108" s="19"/>
      <c r="T108" s="19"/>
    </row>
    <row r="109" spans="2:20" ht="27" customHeight="1">
      <c r="B109" s="14"/>
      <c r="C109" s="14"/>
      <c r="D109" s="12"/>
      <c r="E109" s="13"/>
      <c r="F109" s="14"/>
      <c r="G109" s="14"/>
      <c r="H109" s="17"/>
      <c r="I109" s="15"/>
      <c r="J109" s="18"/>
      <c r="K109" s="15"/>
      <c r="L109" s="15"/>
      <c r="M109" s="16"/>
      <c r="N109" s="16"/>
      <c r="O109" s="16"/>
      <c r="P109" s="14"/>
      <c r="Q109" s="14"/>
      <c r="R109" s="18"/>
      <c r="S109" s="19"/>
      <c r="T109" s="19"/>
    </row>
    <row r="110" spans="2:20" ht="27" customHeight="1">
      <c r="B110" s="14"/>
      <c r="C110" s="14"/>
      <c r="D110" s="12"/>
      <c r="E110" s="13"/>
      <c r="F110" s="14"/>
      <c r="G110" s="14"/>
      <c r="H110" s="17"/>
      <c r="I110" s="15"/>
      <c r="J110" s="18"/>
      <c r="K110" s="15"/>
      <c r="L110" s="15"/>
      <c r="M110" s="16"/>
      <c r="N110" s="16"/>
      <c r="O110" s="16"/>
      <c r="P110" s="14"/>
      <c r="Q110" s="14"/>
      <c r="R110" s="18"/>
      <c r="S110" s="19"/>
      <c r="T110" s="19"/>
    </row>
    <row r="111" spans="2:20" ht="27" customHeight="1">
      <c r="B111" s="14"/>
      <c r="C111" s="14"/>
      <c r="D111" s="12"/>
      <c r="E111" s="13"/>
      <c r="F111" s="14"/>
      <c r="G111" s="14"/>
      <c r="H111" s="17"/>
      <c r="I111" s="15"/>
      <c r="J111" s="18"/>
      <c r="K111" s="15"/>
      <c r="L111" s="15"/>
      <c r="M111" s="16"/>
      <c r="N111" s="16"/>
      <c r="O111" s="16"/>
      <c r="P111" s="14"/>
      <c r="Q111" s="14"/>
      <c r="R111" s="18"/>
      <c r="S111" s="19"/>
      <c r="T111" s="19"/>
    </row>
    <row r="112" spans="2:20" ht="27" customHeight="1">
      <c r="B112" s="14"/>
      <c r="C112" s="14"/>
      <c r="D112" s="12"/>
      <c r="E112" s="13"/>
      <c r="F112" s="14"/>
      <c r="G112" s="14"/>
      <c r="H112" s="17"/>
      <c r="I112" s="15"/>
      <c r="J112" s="18"/>
      <c r="K112" s="15"/>
      <c r="L112" s="15"/>
      <c r="M112" s="16"/>
      <c r="N112" s="16"/>
      <c r="O112" s="16"/>
      <c r="P112" s="14"/>
      <c r="Q112" s="14"/>
      <c r="R112" s="18"/>
      <c r="S112" s="19"/>
      <c r="T112" s="19"/>
    </row>
    <row r="113" spans="2:20" ht="27" customHeight="1">
      <c r="B113" s="14"/>
      <c r="C113" s="14"/>
      <c r="D113" s="12"/>
      <c r="E113" s="13"/>
      <c r="F113" s="14"/>
      <c r="G113" s="14"/>
      <c r="H113" s="17"/>
      <c r="I113" s="15"/>
      <c r="J113" s="18"/>
      <c r="K113" s="15"/>
      <c r="L113" s="15"/>
      <c r="M113" s="16"/>
      <c r="N113" s="16"/>
      <c r="O113" s="16"/>
      <c r="P113" s="14"/>
      <c r="Q113" s="14"/>
      <c r="R113" s="18"/>
      <c r="S113" s="19"/>
      <c r="T113" s="19"/>
    </row>
    <row r="114" spans="2:20" ht="27" customHeight="1">
      <c r="B114" s="14"/>
      <c r="C114" s="14"/>
      <c r="D114" s="12"/>
      <c r="E114" s="13"/>
      <c r="F114" s="14"/>
      <c r="G114" s="14"/>
      <c r="H114" s="17"/>
      <c r="I114" s="15"/>
      <c r="J114" s="18"/>
      <c r="K114" s="15"/>
      <c r="L114" s="15"/>
      <c r="M114" s="16"/>
      <c r="N114" s="16"/>
      <c r="O114" s="16"/>
      <c r="P114" s="14"/>
      <c r="Q114" s="14"/>
      <c r="R114" s="18"/>
      <c r="S114" s="19"/>
      <c r="T114" s="19"/>
    </row>
    <row r="115" spans="2:20" ht="27" customHeight="1">
      <c r="B115" s="14"/>
      <c r="C115" s="14"/>
      <c r="D115" s="12"/>
      <c r="E115" s="13"/>
      <c r="F115" s="14"/>
      <c r="G115" s="14"/>
      <c r="H115" s="17"/>
      <c r="I115" s="15"/>
      <c r="J115" s="18"/>
      <c r="K115" s="15"/>
      <c r="L115" s="15"/>
      <c r="M115" s="16"/>
      <c r="N115" s="16"/>
      <c r="O115" s="16"/>
      <c r="P115" s="14"/>
      <c r="Q115" s="14"/>
      <c r="R115" s="18"/>
      <c r="S115" s="19"/>
      <c r="T115" s="19"/>
    </row>
    <row r="116" spans="2:20" ht="27" customHeight="1">
      <c r="B116" s="14"/>
      <c r="C116" s="14"/>
      <c r="D116" s="12"/>
      <c r="E116" s="13"/>
      <c r="F116" s="14"/>
      <c r="G116" s="14"/>
      <c r="H116" s="17"/>
      <c r="I116" s="15"/>
      <c r="J116" s="18"/>
      <c r="K116" s="15"/>
      <c r="L116" s="15"/>
      <c r="M116" s="16"/>
      <c r="N116" s="16"/>
      <c r="O116" s="16"/>
      <c r="P116" s="14"/>
      <c r="Q116" s="14"/>
      <c r="R116" s="18"/>
      <c r="S116" s="19"/>
      <c r="T116" s="19"/>
    </row>
    <row r="117" spans="2:20" ht="27" customHeight="1">
      <c r="B117" s="14"/>
      <c r="C117" s="14"/>
      <c r="D117" s="12"/>
      <c r="E117" s="13"/>
      <c r="F117" s="14"/>
      <c r="G117" s="14"/>
      <c r="H117" s="17"/>
      <c r="I117" s="15"/>
      <c r="J117" s="18"/>
      <c r="K117" s="15"/>
      <c r="L117" s="15"/>
      <c r="M117" s="16"/>
      <c r="N117" s="16"/>
      <c r="O117" s="16"/>
      <c r="P117" s="14"/>
      <c r="Q117" s="14"/>
      <c r="R117" s="18"/>
      <c r="S117" s="19"/>
      <c r="T117" s="19"/>
    </row>
    <row r="118" spans="2:20" ht="27" customHeight="1">
      <c r="B118" s="14"/>
      <c r="C118" s="14"/>
      <c r="D118" s="12"/>
      <c r="E118" s="13"/>
      <c r="F118" s="14"/>
      <c r="G118" s="14"/>
      <c r="H118" s="17"/>
      <c r="I118" s="15"/>
      <c r="J118" s="18"/>
      <c r="K118" s="15"/>
      <c r="L118" s="15"/>
      <c r="M118" s="16"/>
      <c r="N118" s="16"/>
      <c r="O118" s="16"/>
      <c r="P118" s="14"/>
      <c r="Q118" s="14"/>
      <c r="R118" s="18"/>
      <c r="S118" s="19"/>
      <c r="T118" s="19"/>
    </row>
    <row r="119" spans="2:20" ht="27" customHeight="1">
      <c r="B119" s="14"/>
      <c r="C119" s="14"/>
      <c r="D119" s="12"/>
      <c r="E119" s="13"/>
      <c r="F119" s="14"/>
      <c r="G119" s="14"/>
      <c r="H119" s="17"/>
      <c r="I119" s="15"/>
      <c r="J119" s="18"/>
      <c r="K119" s="15"/>
      <c r="L119" s="15"/>
      <c r="M119" s="16"/>
      <c r="N119" s="16"/>
      <c r="O119" s="16"/>
      <c r="P119" s="14"/>
      <c r="Q119" s="14"/>
      <c r="R119" s="18"/>
      <c r="S119" s="19"/>
      <c r="T119" s="19"/>
    </row>
    <row r="120" spans="2:20" ht="27" customHeight="1">
      <c r="B120" s="14"/>
      <c r="C120" s="14"/>
      <c r="D120" s="12"/>
      <c r="E120" s="13"/>
      <c r="F120" s="14"/>
      <c r="G120" s="14"/>
      <c r="H120" s="17"/>
      <c r="I120" s="15"/>
      <c r="J120" s="18"/>
      <c r="K120" s="15"/>
      <c r="L120" s="15"/>
      <c r="M120" s="16"/>
      <c r="N120" s="16"/>
      <c r="O120" s="16"/>
      <c r="P120" s="14"/>
      <c r="Q120" s="14"/>
      <c r="R120" s="18"/>
      <c r="S120" s="19"/>
      <c r="T120" s="19"/>
    </row>
    <row r="121" spans="2:20" ht="27" customHeight="1">
      <c r="B121" s="14"/>
      <c r="C121" s="14"/>
      <c r="D121" s="12"/>
      <c r="E121" s="13"/>
      <c r="F121" s="14"/>
      <c r="G121" s="14"/>
      <c r="H121" s="17"/>
      <c r="I121" s="15"/>
      <c r="J121" s="18"/>
      <c r="K121" s="15"/>
      <c r="L121" s="15"/>
      <c r="M121" s="16"/>
      <c r="N121" s="16"/>
      <c r="O121" s="16"/>
      <c r="P121" s="14"/>
      <c r="Q121" s="14"/>
      <c r="R121" s="18"/>
      <c r="S121" s="19"/>
      <c r="T121" s="19"/>
    </row>
    <row r="122" spans="2:20" ht="27" customHeight="1">
      <c r="B122" s="14"/>
      <c r="C122" s="14"/>
      <c r="D122" s="12"/>
      <c r="E122" s="13"/>
      <c r="F122" s="14"/>
      <c r="G122" s="14"/>
      <c r="H122" s="17"/>
      <c r="I122" s="15"/>
      <c r="J122" s="18"/>
      <c r="K122" s="15"/>
      <c r="L122" s="15"/>
      <c r="M122" s="16"/>
      <c r="N122" s="16"/>
      <c r="O122" s="16"/>
      <c r="P122" s="14"/>
      <c r="Q122" s="14"/>
      <c r="R122" s="18"/>
      <c r="S122" s="19"/>
      <c r="T122" s="19"/>
    </row>
  </sheetData>
  <sheetProtection/>
  <mergeCells count="35">
    <mergeCell ref="P45:R46"/>
    <mergeCell ref="S45:T46"/>
    <mergeCell ref="M45:O46"/>
    <mergeCell ref="I13:L13"/>
    <mergeCell ref="M88:O89"/>
    <mergeCell ref="U88:U90"/>
    <mergeCell ref="A13:A15"/>
    <mergeCell ref="B88:H89"/>
    <mergeCell ref="J89:K89"/>
    <mergeCell ref="L89:L90"/>
    <mergeCell ref="I45:L45"/>
    <mergeCell ref="A88:A90"/>
    <mergeCell ref="U45:U47"/>
    <mergeCell ref="I88:L88"/>
    <mergeCell ref="S13:T14"/>
    <mergeCell ref="B45:H46"/>
    <mergeCell ref="U13:U15"/>
    <mergeCell ref="V88:V90"/>
    <mergeCell ref="B1:T1"/>
    <mergeCell ref="B3:T3"/>
    <mergeCell ref="P88:R89"/>
    <mergeCell ref="S88:T89"/>
    <mergeCell ref="A87:U87"/>
    <mergeCell ref="J46:K46"/>
    <mergeCell ref="B2:T2"/>
    <mergeCell ref="A45:A47"/>
    <mergeCell ref="S9:T10"/>
    <mergeCell ref="J82:K82"/>
    <mergeCell ref="L46:L47"/>
    <mergeCell ref="B13:H14"/>
    <mergeCell ref="L14:L15"/>
    <mergeCell ref="M13:O14"/>
    <mergeCell ref="J36:K36"/>
    <mergeCell ref="J14:K14"/>
    <mergeCell ref="P13:R14"/>
  </mergeCells>
  <printOptions/>
  <pageMargins left="0.25" right="0.25" top="0.75" bottom="0.75" header="0.3" footer="0.3"/>
  <pageSetup horizontalDpi="600" verticalDpi="600" orientation="landscape" paperSize="9" scale="56" r:id="rId1"/>
  <headerFooter>
    <oddFooter>&amp;C&amp;9Strona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A1">
      <selection activeCell="I17" sqref="H17:I17"/>
    </sheetView>
  </sheetViews>
  <sheetFormatPr defaultColWidth="9.00390625" defaultRowHeight="14.25"/>
  <cols>
    <col min="2" max="2" width="10.25390625" style="0" customWidth="1"/>
    <col min="7" max="7" width="16.00390625" style="0" customWidth="1"/>
    <col min="16" max="16" width="23.25390625" style="0" customWidth="1"/>
    <col min="17" max="17" width="12.625" style="0" customWidth="1"/>
  </cols>
  <sheetData>
    <row r="2" spans="1:20" ht="15.75">
      <c r="A2" s="68"/>
      <c r="B2" s="524" t="s">
        <v>201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</row>
    <row r="3" spans="1:20" ht="15.75">
      <c r="A3" s="68"/>
      <c r="B3" s="524" t="s">
        <v>224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</row>
    <row r="4" spans="1:20" ht="14.25">
      <c r="A4" s="68"/>
      <c r="B4" s="69"/>
      <c r="C4" s="70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24" customHeight="1">
      <c r="A5" s="518" t="s">
        <v>1</v>
      </c>
      <c r="B5" s="513" t="s">
        <v>19</v>
      </c>
      <c r="C5" s="521"/>
      <c r="D5" s="521"/>
      <c r="E5" s="521"/>
      <c r="F5" s="521"/>
      <c r="G5" s="521"/>
      <c r="H5" s="514"/>
      <c r="I5" s="307" t="s">
        <v>24</v>
      </c>
      <c r="J5" s="308"/>
      <c r="K5" s="309"/>
      <c r="L5" s="306"/>
      <c r="M5" s="525" t="s">
        <v>568</v>
      </c>
      <c r="N5" s="526"/>
      <c r="O5" s="527"/>
      <c r="P5" s="528" t="s">
        <v>18</v>
      </c>
      <c r="Q5" s="529"/>
      <c r="R5" s="530"/>
      <c r="S5" s="531" t="s">
        <v>17</v>
      </c>
      <c r="T5" s="532"/>
    </row>
    <row r="6" spans="1:21" ht="27" customHeight="1">
      <c r="A6" s="520"/>
      <c r="B6" s="43" t="s">
        <v>20</v>
      </c>
      <c r="C6" s="43" t="s">
        <v>27</v>
      </c>
      <c r="D6" s="44" t="s">
        <v>14</v>
      </c>
      <c r="E6" s="43" t="s">
        <v>15</v>
      </c>
      <c r="F6" s="43" t="s">
        <v>21</v>
      </c>
      <c r="G6" s="43" t="s">
        <v>202</v>
      </c>
      <c r="H6" s="44" t="s">
        <v>10</v>
      </c>
      <c r="I6" s="45" t="s">
        <v>9</v>
      </c>
      <c r="J6" s="45" t="s">
        <v>22</v>
      </c>
      <c r="K6" s="45" t="s">
        <v>23</v>
      </c>
      <c r="L6" s="477" t="s">
        <v>578</v>
      </c>
      <c r="M6" s="45" t="s">
        <v>2</v>
      </c>
      <c r="N6" s="45" t="s">
        <v>3</v>
      </c>
      <c r="O6" s="45" t="s">
        <v>4</v>
      </c>
      <c r="P6" s="46" t="s">
        <v>6</v>
      </c>
      <c r="Q6" s="46" t="s">
        <v>5</v>
      </c>
      <c r="R6" s="46" t="s">
        <v>0</v>
      </c>
      <c r="S6" s="47" t="s">
        <v>12</v>
      </c>
      <c r="T6" s="47" t="s">
        <v>13</v>
      </c>
      <c r="U6" s="369" t="s">
        <v>16</v>
      </c>
    </row>
    <row r="7" spans="1:21" ht="14.25" customHeight="1">
      <c r="A7" s="48"/>
      <c r="B7" s="48"/>
      <c r="C7" s="48"/>
      <c r="D7" s="49"/>
      <c r="E7" s="48"/>
      <c r="F7" s="48"/>
      <c r="G7" s="48"/>
      <c r="H7" s="49"/>
      <c r="I7" s="45">
        <f>SUM(I8:I17)</f>
        <v>61.1</v>
      </c>
      <c r="J7" s="50"/>
      <c r="K7" s="50"/>
      <c r="L7" s="478"/>
      <c r="M7" s="51">
        <f>SUM(M8:M17)</f>
        <v>36145</v>
      </c>
      <c r="N7" s="51">
        <f>SUM(N8:N17)</f>
        <v>0</v>
      </c>
      <c r="O7" s="51">
        <f>SUM(O8:O17)</f>
        <v>36145</v>
      </c>
      <c r="P7" s="52"/>
      <c r="Q7" s="52"/>
      <c r="R7" s="52"/>
      <c r="S7" s="53"/>
      <c r="T7" s="53"/>
      <c r="U7" s="371"/>
    </row>
    <row r="8" spans="1:21" ht="38.25">
      <c r="A8" s="54">
        <v>1</v>
      </c>
      <c r="B8" s="55" t="s">
        <v>518</v>
      </c>
      <c r="C8" s="56" t="s">
        <v>434</v>
      </c>
      <c r="D8" s="57" t="s">
        <v>519</v>
      </c>
      <c r="E8" s="56" t="s">
        <v>59</v>
      </c>
      <c r="F8" s="56" t="s">
        <v>60</v>
      </c>
      <c r="G8" s="56" t="s">
        <v>520</v>
      </c>
      <c r="H8" s="57" t="s">
        <v>521</v>
      </c>
      <c r="I8" s="58">
        <v>4</v>
      </c>
      <c r="J8" s="56" t="s">
        <v>522</v>
      </c>
      <c r="K8" s="56" t="str">
        <f>+J8</f>
        <v>C12W</v>
      </c>
      <c r="L8" s="303" t="str">
        <f>+K8</f>
        <v>C12W</v>
      </c>
      <c r="M8" s="59">
        <v>4853</v>
      </c>
      <c r="N8" s="59">
        <v>0</v>
      </c>
      <c r="O8" s="59">
        <f aca="true" t="shared" si="0" ref="O8:O17">SUM(M8:N8)</f>
        <v>4853</v>
      </c>
      <c r="P8" s="56" t="s">
        <v>523</v>
      </c>
      <c r="Q8" s="56" t="s">
        <v>374</v>
      </c>
      <c r="R8" s="56">
        <v>6721568455</v>
      </c>
      <c r="S8" s="42" t="s">
        <v>255</v>
      </c>
      <c r="T8" s="42" t="s">
        <v>256</v>
      </c>
      <c r="U8" s="312" t="s">
        <v>31</v>
      </c>
    </row>
    <row r="9" spans="1:21" ht="38.25">
      <c r="A9" s="54">
        <v>2</v>
      </c>
      <c r="B9" s="55" t="s">
        <v>514</v>
      </c>
      <c r="C9" s="56" t="s">
        <v>434</v>
      </c>
      <c r="D9" s="57" t="s">
        <v>524</v>
      </c>
      <c r="E9" s="56" t="s">
        <v>59</v>
      </c>
      <c r="F9" s="56" t="s">
        <v>60</v>
      </c>
      <c r="G9" s="56" t="s">
        <v>525</v>
      </c>
      <c r="H9" s="57" t="s">
        <v>526</v>
      </c>
      <c r="I9" s="58">
        <v>7</v>
      </c>
      <c r="J9" s="56" t="s">
        <v>522</v>
      </c>
      <c r="K9" s="56" t="str">
        <f aca="true" t="shared" si="1" ref="K9:K17">+J9</f>
        <v>C12W</v>
      </c>
      <c r="L9" s="303" t="str">
        <f aca="true" t="shared" si="2" ref="L9:L17">+K9</f>
        <v>C12W</v>
      </c>
      <c r="M9" s="59">
        <v>1624</v>
      </c>
      <c r="N9" s="59">
        <v>0</v>
      </c>
      <c r="O9" s="59">
        <f t="shared" si="0"/>
        <v>1624</v>
      </c>
      <c r="P9" s="56" t="s">
        <v>523</v>
      </c>
      <c r="Q9" s="56" t="s">
        <v>374</v>
      </c>
      <c r="R9" s="56">
        <v>6721568455</v>
      </c>
      <c r="S9" s="42" t="s">
        <v>255</v>
      </c>
      <c r="T9" s="42" t="s">
        <v>256</v>
      </c>
      <c r="U9" s="312" t="s">
        <v>31</v>
      </c>
    </row>
    <row r="10" spans="1:21" ht="38.25">
      <c r="A10" s="54">
        <v>3</v>
      </c>
      <c r="B10" s="55" t="s">
        <v>527</v>
      </c>
      <c r="C10" s="56" t="s">
        <v>528</v>
      </c>
      <c r="D10" s="57" t="s">
        <v>37</v>
      </c>
      <c r="E10" s="56" t="s">
        <v>59</v>
      </c>
      <c r="F10" s="56" t="s">
        <v>60</v>
      </c>
      <c r="G10" s="56" t="s">
        <v>529</v>
      </c>
      <c r="H10" s="57" t="s">
        <v>530</v>
      </c>
      <c r="I10" s="58">
        <v>13</v>
      </c>
      <c r="J10" s="56" t="s">
        <v>522</v>
      </c>
      <c r="K10" s="56" t="str">
        <f t="shared" si="1"/>
        <v>C12W</v>
      </c>
      <c r="L10" s="303" t="str">
        <f t="shared" si="2"/>
        <v>C12W</v>
      </c>
      <c r="M10" s="59">
        <v>8329</v>
      </c>
      <c r="N10" s="59">
        <v>0</v>
      </c>
      <c r="O10" s="59">
        <f t="shared" si="0"/>
        <v>8329</v>
      </c>
      <c r="P10" s="56" t="s">
        <v>523</v>
      </c>
      <c r="Q10" s="56" t="s">
        <v>374</v>
      </c>
      <c r="R10" s="56">
        <v>6721568455</v>
      </c>
      <c r="S10" s="42" t="s">
        <v>255</v>
      </c>
      <c r="T10" s="42" t="s">
        <v>256</v>
      </c>
      <c r="U10" s="312" t="s">
        <v>31</v>
      </c>
    </row>
    <row r="11" spans="1:21" ht="38.25">
      <c r="A11" s="54">
        <v>4</v>
      </c>
      <c r="B11" s="55" t="s">
        <v>514</v>
      </c>
      <c r="C11" s="56" t="s">
        <v>531</v>
      </c>
      <c r="D11" s="57" t="s">
        <v>33</v>
      </c>
      <c r="E11" s="56" t="s">
        <v>59</v>
      </c>
      <c r="F11" s="56" t="s">
        <v>60</v>
      </c>
      <c r="G11" s="56" t="s">
        <v>532</v>
      </c>
      <c r="H11" s="57" t="s">
        <v>533</v>
      </c>
      <c r="I11" s="58">
        <v>1.1</v>
      </c>
      <c r="J11" s="56" t="s">
        <v>534</v>
      </c>
      <c r="K11" s="56" t="str">
        <f t="shared" si="1"/>
        <v>G12W</v>
      </c>
      <c r="L11" s="303" t="str">
        <f t="shared" si="2"/>
        <v>G12W</v>
      </c>
      <c r="M11" s="59">
        <v>638</v>
      </c>
      <c r="N11" s="59">
        <v>0</v>
      </c>
      <c r="O11" s="59">
        <f t="shared" si="0"/>
        <v>638</v>
      </c>
      <c r="P11" s="56" t="s">
        <v>523</v>
      </c>
      <c r="Q11" s="56" t="s">
        <v>374</v>
      </c>
      <c r="R11" s="56">
        <v>6721568455</v>
      </c>
      <c r="S11" s="42" t="s">
        <v>255</v>
      </c>
      <c r="T11" s="42" t="s">
        <v>256</v>
      </c>
      <c r="U11" s="312" t="s">
        <v>31</v>
      </c>
    </row>
    <row r="12" spans="1:21" ht="38.25">
      <c r="A12" s="54">
        <v>5</v>
      </c>
      <c r="B12" s="55" t="s">
        <v>437</v>
      </c>
      <c r="C12" s="56" t="s">
        <v>531</v>
      </c>
      <c r="D12" s="57" t="s">
        <v>33</v>
      </c>
      <c r="E12" s="56" t="s">
        <v>59</v>
      </c>
      <c r="F12" s="56" t="s">
        <v>60</v>
      </c>
      <c r="G12" s="56" t="s">
        <v>535</v>
      </c>
      <c r="H12" s="57" t="s">
        <v>536</v>
      </c>
      <c r="I12" s="58">
        <v>10</v>
      </c>
      <c r="J12" s="56" t="s">
        <v>522</v>
      </c>
      <c r="K12" s="56" t="str">
        <f t="shared" si="1"/>
        <v>C12W</v>
      </c>
      <c r="L12" s="303" t="str">
        <f t="shared" si="2"/>
        <v>C12W</v>
      </c>
      <c r="M12" s="59">
        <v>13690</v>
      </c>
      <c r="N12" s="59">
        <v>0</v>
      </c>
      <c r="O12" s="59">
        <f t="shared" si="0"/>
        <v>13690</v>
      </c>
      <c r="P12" s="56" t="s">
        <v>523</v>
      </c>
      <c r="Q12" s="56" t="s">
        <v>374</v>
      </c>
      <c r="R12" s="56">
        <v>6721568455</v>
      </c>
      <c r="S12" s="42" t="s">
        <v>255</v>
      </c>
      <c r="T12" s="42" t="s">
        <v>256</v>
      </c>
      <c r="U12" s="312" t="s">
        <v>31</v>
      </c>
    </row>
    <row r="13" spans="1:21" ht="38.25">
      <c r="A13" s="54">
        <v>6</v>
      </c>
      <c r="B13" s="55" t="s">
        <v>514</v>
      </c>
      <c r="C13" s="56" t="s">
        <v>531</v>
      </c>
      <c r="D13" s="57" t="s">
        <v>537</v>
      </c>
      <c r="E13" s="56" t="s">
        <v>59</v>
      </c>
      <c r="F13" s="56" t="s">
        <v>60</v>
      </c>
      <c r="G13" s="56" t="s">
        <v>538</v>
      </c>
      <c r="H13" s="57" t="s">
        <v>539</v>
      </c>
      <c r="I13" s="58">
        <v>7</v>
      </c>
      <c r="J13" s="56" t="s">
        <v>534</v>
      </c>
      <c r="K13" s="56" t="str">
        <f t="shared" si="1"/>
        <v>G12W</v>
      </c>
      <c r="L13" s="303" t="str">
        <f t="shared" si="2"/>
        <v>G12W</v>
      </c>
      <c r="M13" s="59">
        <v>1455</v>
      </c>
      <c r="N13" s="59">
        <v>0</v>
      </c>
      <c r="O13" s="59">
        <f t="shared" si="0"/>
        <v>1455</v>
      </c>
      <c r="P13" s="56" t="s">
        <v>523</v>
      </c>
      <c r="Q13" s="56" t="s">
        <v>374</v>
      </c>
      <c r="R13" s="56">
        <v>6721568455</v>
      </c>
      <c r="S13" s="42" t="s">
        <v>255</v>
      </c>
      <c r="T13" s="42" t="s">
        <v>256</v>
      </c>
      <c r="U13" s="312" t="s">
        <v>31</v>
      </c>
    </row>
    <row r="14" spans="1:21" ht="38.25">
      <c r="A14" s="54">
        <v>7</v>
      </c>
      <c r="B14" s="55" t="s">
        <v>514</v>
      </c>
      <c r="C14" s="56" t="s">
        <v>540</v>
      </c>
      <c r="D14" s="57" t="s">
        <v>276</v>
      </c>
      <c r="E14" s="56" t="s">
        <v>59</v>
      </c>
      <c r="F14" s="56" t="s">
        <v>60</v>
      </c>
      <c r="G14" s="56" t="s">
        <v>541</v>
      </c>
      <c r="H14" s="57" t="s">
        <v>542</v>
      </c>
      <c r="I14" s="58">
        <v>7</v>
      </c>
      <c r="J14" s="56" t="s">
        <v>534</v>
      </c>
      <c r="K14" s="56" t="str">
        <f t="shared" si="1"/>
        <v>G12W</v>
      </c>
      <c r="L14" s="303" t="str">
        <f t="shared" si="2"/>
        <v>G12W</v>
      </c>
      <c r="M14" s="59">
        <v>375</v>
      </c>
      <c r="N14" s="59">
        <v>0</v>
      </c>
      <c r="O14" s="59">
        <f t="shared" si="0"/>
        <v>375</v>
      </c>
      <c r="P14" s="56" t="s">
        <v>523</v>
      </c>
      <c r="Q14" s="56" t="s">
        <v>374</v>
      </c>
      <c r="R14" s="56">
        <v>6721568455</v>
      </c>
      <c r="S14" s="42" t="s">
        <v>255</v>
      </c>
      <c r="T14" s="42" t="s">
        <v>256</v>
      </c>
      <c r="U14" s="312" t="s">
        <v>31</v>
      </c>
    </row>
    <row r="15" spans="1:21" ht="38.25">
      <c r="A15" s="54">
        <v>8</v>
      </c>
      <c r="B15" s="55" t="s">
        <v>543</v>
      </c>
      <c r="C15" s="56" t="s">
        <v>434</v>
      </c>
      <c r="D15" s="57" t="s">
        <v>303</v>
      </c>
      <c r="E15" s="56" t="s">
        <v>59</v>
      </c>
      <c r="F15" s="56" t="s">
        <v>60</v>
      </c>
      <c r="G15" s="56" t="s">
        <v>544</v>
      </c>
      <c r="H15" s="57" t="s">
        <v>545</v>
      </c>
      <c r="I15" s="58">
        <v>4</v>
      </c>
      <c r="J15" s="56" t="s">
        <v>522</v>
      </c>
      <c r="K15" s="56" t="str">
        <f t="shared" si="1"/>
        <v>C12W</v>
      </c>
      <c r="L15" s="303" t="str">
        <f t="shared" si="2"/>
        <v>C12W</v>
      </c>
      <c r="M15" s="59">
        <v>1948</v>
      </c>
      <c r="N15" s="59">
        <v>0</v>
      </c>
      <c r="O15" s="59">
        <f t="shared" si="0"/>
        <v>1948</v>
      </c>
      <c r="P15" s="56" t="s">
        <v>523</v>
      </c>
      <c r="Q15" s="56" t="s">
        <v>374</v>
      </c>
      <c r="R15" s="56">
        <v>6721568455</v>
      </c>
      <c r="S15" s="42" t="s">
        <v>255</v>
      </c>
      <c r="T15" s="42" t="s">
        <v>256</v>
      </c>
      <c r="U15" s="312" t="s">
        <v>31</v>
      </c>
    </row>
    <row r="16" spans="1:21" ht="38.25">
      <c r="A16" s="54">
        <v>9</v>
      </c>
      <c r="B16" s="55" t="s">
        <v>546</v>
      </c>
      <c r="C16" s="56" t="s">
        <v>434</v>
      </c>
      <c r="D16" s="57" t="s">
        <v>547</v>
      </c>
      <c r="E16" s="56" t="s">
        <v>59</v>
      </c>
      <c r="F16" s="56" t="s">
        <v>60</v>
      </c>
      <c r="G16" s="56" t="s">
        <v>548</v>
      </c>
      <c r="H16" s="57" t="s">
        <v>549</v>
      </c>
      <c r="I16" s="58">
        <v>4</v>
      </c>
      <c r="J16" s="56" t="s">
        <v>522</v>
      </c>
      <c r="K16" s="56" t="str">
        <f t="shared" si="1"/>
        <v>C12W</v>
      </c>
      <c r="L16" s="303" t="str">
        <f t="shared" si="2"/>
        <v>C12W</v>
      </c>
      <c r="M16" s="59">
        <v>1284</v>
      </c>
      <c r="N16" s="59">
        <v>0</v>
      </c>
      <c r="O16" s="59">
        <f t="shared" si="0"/>
        <v>1284</v>
      </c>
      <c r="P16" s="56" t="s">
        <v>523</v>
      </c>
      <c r="Q16" s="56" t="s">
        <v>374</v>
      </c>
      <c r="R16" s="56">
        <v>6721568455</v>
      </c>
      <c r="S16" s="42" t="s">
        <v>255</v>
      </c>
      <c r="T16" s="42" t="s">
        <v>256</v>
      </c>
      <c r="U16" s="312" t="s">
        <v>31</v>
      </c>
    </row>
    <row r="17" spans="1:21" ht="38.25">
      <c r="A17" s="54">
        <v>10</v>
      </c>
      <c r="B17" s="55" t="s">
        <v>546</v>
      </c>
      <c r="C17" s="56" t="s">
        <v>434</v>
      </c>
      <c r="D17" s="57" t="s">
        <v>550</v>
      </c>
      <c r="E17" s="56" t="s">
        <v>59</v>
      </c>
      <c r="F17" s="56" t="s">
        <v>60</v>
      </c>
      <c r="G17" s="56" t="s">
        <v>551</v>
      </c>
      <c r="H17" s="57" t="s">
        <v>552</v>
      </c>
      <c r="I17" s="58">
        <v>4</v>
      </c>
      <c r="J17" s="56" t="s">
        <v>522</v>
      </c>
      <c r="K17" s="56" t="str">
        <f t="shared" si="1"/>
        <v>C12W</v>
      </c>
      <c r="L17" s="303" t="str">
        <f t="shared" si="2"/>
        <v>C12W</v>
      </c>
      <c r="M17" s="59">
        <v>1949</v>
      </c>
      <c r="N17" s="59">
        <v>0</v>
      </c>
      <c r="O17" s="59">
        <f t="shared" si="0"/>
        <v>1949</v>
      </c>
      <c r="P17" s="56" t="s">
        <v>523</v>
      </c>
      <c r="Q17" s="56" t="s">
        <v>374</v>
      </c>
      <c r="R17" s="56">
        <v>6721568455</v>
      </c>
      <c r="S17" s="42" t="s">
        <v>255</v>
      </c>
      <c r="T17" s="42" t="s">
        <v>256</v>
      </c>
      <c r="U17" s="312" t="s">
        <v>31</v>
      </c>
    </row>
  </sheetData>
  <sheetProtection/>
  <mergeCells count="9">
    <mergeCell ref="U6:U7"/>
    <mergeCell ref="B2:T2"/>
    <mergeCell ref="B3:T3"/>
    <mergeCell ref="A5:A6"/>
    <mergeCell ref="B5:H5"/>
    <mergeCell ref="M5:O5"/>
    <mergeCell ref="P5:R5"/>
    <mergeCell ref="S5:T5"/>
    <mergeCell ref="L6:L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8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4.875" style="0" customWidth="1"/>
    <col min="2" max="2" width="13.125" style="0" customWidth="1"/>
    <col min="7" max="7" width="15.25390625" style="0" customWidth="1"/>
    <col min="16" max="16" width="25.50390625" style="0" customWidth="1"/>
    <col min="17" max="17" width="14.125" style="0" customWidth="1"/>
  </cols>
  <sheetData>
    <row r="2" spans="1:22" ht="15.75">
      <c r="A2" s="80"/>
      <c r="B2" s="533" t="s">
        <v>201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</row>
    <row r="3" spans="1:22" ht="15.75">
      <c r="A3" s="80"/>
      <c r="B3" s="533" t="s">
        <v>224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</row>
    <row r="4" spans="1:22" ht="14.25">
      <c r="A4" s="80"/>
      <c r="B4" s="63"/>
      <c r="C4" s="64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7.75" customHeight="1">
      <c r="A5" s="518" t="s">
        <v>1</v>
      </c>
      <c r="B5" s="513" t="s">
        <v>19</v>
      </c>
      <c r="C5" s="521"/>
      <c r="D5" s="521"/>
      <c r="E5" s="521"/>
      <c r="F5" s="521"/>
      <c r="G5" s="521"/>
      <c r="H5" s="514"/>
      <c r="I5" s="513" t="s">
        <v>24</v>
      </c>
      <c r="J5" s="521"/>
      <c r="K5" s="521"/>
      <c r="L5" s="514"/>
      <c r="M5" s="525" t="s">
        <v>568</v>
      </c>
      <c r="N5" s="526"/>
      <c r="O5" s="527"/>
      <c r="P5" s="528" t="s">
        <v>18</v>
      </c>
      <c r="Q5" s="529"/>
      <c r="R5" s="530"/>
      <c r="S5" s="518" t="s">
        <v>11</v>
      </c>
      <c r="T5" s="518" t="s">
        <v>16</v>
      </c>
      <c r="U5" s="531" t="s">
        <v>17</v>
      </c>
      <c r="V5" s="532"/>
    </row>
    <row r="6" spans="1:23" ht="27" customHeight="1">
      <c r="A6" s="520"/>
      <c r="B6" s="43" t="s">
        <v>20</v>
      </c>
      <c r="C6" s="43" t="s">
        <v>27</v>
      </c>
      <c r="D6" s="44" t="s">
        <v>14</v>
      </c>
      <c r="E6" s="43" t="s">
        <v>15</v>
      </c>
      <c r="F6" s="43" t="s">
        <v>21</v>
      </c>
      <c r="G6" s="43" t="s">
        <v>202</v>
      </c>
      <c r="H6" s="44" t="s">
        <v>10</v>
      </c>
      <c r="I6" s="45" t="s">
        <v>9</v>
      </c>
      <c r="J6" s="45" t="s">
        <v>22</v>
      </c>
      <c r="K6" s="45" t="s">
        <v>23</v>
      </c>
      <c r="L6" s="477" t="s">
        <v>578</v>
      </c>
      <c r="M6" s="45" t="s">
        <v>2</v>
      </c>
      <c r="N6" s="45" t="s">
        <v>3</v>
      </c>
      <c r="O6" s="45" t="s">
        <v>4</v>
      </c>
      <c r="P6" s="46" t="s">
        <v>6</v>
      </c>
      <c r="Q6" s="46" t="s">
        <v>5</v>
      </c>
      <c r="R6" s="46" t="s">
        <v>0</v>
      </c>
      <c r="S6" s="520"/>
      <c r="T6" s="520"/>
      <c r="U6" s="47" t="s">
        <v>12</v>
      </c>
      <c r="V6" s="47" t="s">
        <v>13</v>
      </c>
      <c r="W6" s="369" t="s">
        <v>16</v>
      </c>
    </row>
    <row r="7" spans="1:23" ht="14.25">
      <c r="A7" s="48"/>
      <c r="B7" s="48"/>
      <c r="C7" s="48"/>
      <c r="D7" s="49"/>
      <c r="E7" s="48"/>
      <c r="F7" s="48"/>
      <c r="G7" s="48"/>
      <c r="H7" s="49"/>
      <c r="I7" s="45">
        <f>SUM(I8:I8)</f>
        <v>2</v>
      </c>
      <c r="J7" s="50"/>
      <c r="K7" s="50"/>
      <c r="L7" s="478"/>
      <c r="M7" s="51">
        <f>SUM(M8:M8)</f>
        <v>1951</v>
      </c>
      <c r="N7" s="51">
        <f>SUM(N8:N8)</f>
        <v>0</v>
      </c>
      <c r="O7" s="51">
        <f>SUM(O8:O8)</f>
        <v>1951</v>
      </c>
      <c r="P7" s="52"/>
      <c r="Q7" s="52"/>
      <c r="R7" s="52"/>
      <c r="S7" s="48"/>
      <c r="T7" s="48"/>
      <c r="U7" s="53"/>
      <c r="V7" s="53"/>
      <c r="W7" s="371"/>
    </row>
    <row r="8" spans="1:23" ht="42" customHeight="1">
      <c r="A8" s="54">
        <v>1</v>
      </c>
      <c r="B8" s="55" t="s">
        <v>514</v>
      </c>
      <c r="C8" s="56" t="s">
        <v>41</v>
      </c>
      <c r="D8" s="57" t="s">
        <v>561</v>
      </c>
      <c r="E8" s="56" t="s">
        <v>59</v>
      </c>
      <c r="F8" s="56" t="s">
        <v>60</v>
      </c>
      <c r="G8" s="56" t="s">
        <v>562</v>
      </c>
      <c r="H8" s="57" t="s">
        <v>563</v>
      </c>
      <c r="I8" s="58">
        <v>2</v>
      </c>
      <c r="J8" s="56" t="s">
        <v>534</v>
      </c>
      <c r="K8" s="56" t="str">
        <f>+J8</f>
        <v>G12W</v>
      </c>
      <c r="L8" s="303" t="str">
        <f>+K8</f>
        <v>G12W</v>
      </c>
      <c r="M8" s="59">
        <v>1951</v>
      </c>
      <c r="N8" s="59">
        <v>0</v>
      </c>
      <c r="O8" s="60">
        <f>SUM(M8:N8)</f>
        <v>1951</v>
      </c>
      <c r="P8" s="56" t="s">
        <v>564</v>
      </c>
      <c r="Q8" s="56" t="s">
        <v>374</v>
      </c>
      <c r="R8" s="61">
        <v>6721997601</v>
      </c>
      <c r="S8" s="58" t="s">
        <v>30</v>
      </c>
      <c r="T8" s="58" t="s">
        <v>31</v>
      </c>
      <c r="U8" s="67" t="s">
        <v>255</v>
      </c>
      <c r="V8" s="67" t="s">
        <v>256</v>
      </c>
      <c r="W8" s="312" t="s">
        <v>31</v>
      </c>
    </row>
  </sheetData>
  <sheetProtection/>
  <mergeCells count="12">
    <mergeCell ref="W6:W7"/>
    <mergeCell ref="T5:T6"/>
    <mergeCell ref="U5:V5"/>
    <mergeCell ref="I5:L5"/>
    <mergeCell ref="L6:L7"/>
    <mergeCell ref="B2:V2"/>
    <mergeCell ref="B3:V3"/>
    <mergeCell ref="A5:A6"/>
    <mergeCell ref="B5:H5"/>
    <mergeCell ref="M5:O5"/>
    <mergeCell ref="P5:R5"/>
    <mergeCell ref="S5:S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K8" sqref="K8:K9"/>
    </sheetView>
  </sheetViews>
  <sheetFormatPr defaultColWidth="9.00390625" defaultRowHeight="14.25"/>
  <cols>
    <col min="7" max="7" width="14.875" style="0" customWidth="1"/>
  </cols>
  <sheetData>
    <row r="2" spans="1:22" ht="15.75">
      <c r="A2" s="1"/>
      <c r="B2" s="432" t="s">
        <v>201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</row>
    <row r="3" spans="1:22" ht="15.75">
      <c r="A3" s="1"/>
      <c r="B3" s="432" t="s">
        <v>224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</row>
    <row r="4" spans="1:22" ht="14.25">
      <c r="A4" s="1"/>
      <c r="B4" s="22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24.75" customHeight="1">
      <c r="A5" s="518" t="s">
        <v>1</v>
      </c>
      <c r="B5" s="513" t="s">
        <v>19</v>
      </c>
      <c r="C5" s="521"/>
      <c r="D5" s="521"/>
      <c r="E5" s="521"/>
      <c r="F5" s="521"/>
      <c r="G5" s="521"/>
      <c r="H5" s="514"/>
      <c r="I5" s="513" t="s">
        <v>24</v>
      </c>
      <c r="J5" s="521"/>
      <c r="K5" s="521"/>
      <c r="L5" s="514"/>
      <c r="M5" s="525" t="s">
        <v>568</v>
      </c>
      <c r="N5" s="526"/>
      <c r="O5" s="527"/>
      <c r="P5" s="528" t="s">
        <v>18</v>
      </c>
      <c r="Q5" s="529"/>
      <c r="R5" s="530"/>
      <c r="S5" s="518" t="s">
        <v>11</v>
      </c>
      <c r="T5" s="518" t="s">
        <v>16</v>
      </c>
      <c r="U5" s="531" t="s">
        <v>17</v>
      </c>
      <c r="V5" s="532"/>
    </row>
    <row r="6" spans="1:23" ht="28.5" customHeight="1">
      <c r="A6" s="520"/>
      <c r="B6" s="43" t="s">
        <v>20</v>
      </c>
      <c r="C6" s="43" t="s">
        <v>27</v>
      </c>
      <c r="D6" s="44" t="s">
        <v>14</v>
      </c>
      <c r="E6" s="43" t="s">
        <v>15</v>
      </c>
      <c r="F6" s="43" t="s">
        <v>21</v>
      </c>
      <c r="G6" s="43" t="s">
        <v>202</v>
      </c>
      <c r="H6" s="44" t="s">
        <v>10</v>
      </c>
      <c r="I6" s="45" t="s">
        <v>9</v>
      </c>
      <c r="J6" s="45" t="s">
        <v>22</v>
      </c>
      <c r="K6" s="45" t="s">
        <v>23</v>
      </c>
      <c r="L6" s="477" t="s">
        <v>585</v>
      </c>
      <c r="M6" s="45" t="s">
        <v>2</v>
      </c>
      <c r="N6" s="45" t="s">
        <v>3</v>
      </c>
      <c r="O6" s="45" t="s">
        <v>4</v>
      </c>
      <c r="P6" s="46" t="s">
        <v>6</v>
      </c>
      <c r="Q6" s="46" t="s">
        <v>5</v>
      </c>
      <c r="R6" s="46" t="s">
        <v>0</v>
      </c>
      <c r="S6" s="520"/>
      <c r="T6" s="520"/>
      <c r="U6" s="47" t="s">
        <v>12</v>
      </c>
      <c r="V6" s="47" t="s">
        <v>13</v>
      </c>
      <c r="W6" s="369" t="s">
        <v>16</v>
      </c>
    </row>
    <row r="7" spans="1:23" ht="14.25">
      <c r="A7" s="48"/>
      <c r="B7" s="48"/>
      <c r="C7" s="48"/>
      <c r="D7" s="49"/>
      <c r="E7" s="48"/>
      <c r="F7" s="48"/>
      <c r="G7" s="48"/>
      <c r="H7" s="49"/>
      <c r="I7" s="45">
        <f>SUM(I8:I9)</f>
        <v>22</v>
      </c>
      <c r="J7" s="50"/>
      <c r="K7" s="50"/>
      <c r="L7" s="478"/>
      <c r="M7" s="51">
        <f>SUM(M8:M9)</f>
        <v>1332</v>
      </c>
      <c r="N7" s="51">
        <f>SUM(N8:N9)</f>
        <v>0</v>
      </c>
      <c r="O7" s="51">
        <f>SUM(O8:O9)</f>
        <v>1332</v>
      </c>
      <c r="P7" s="52"/>
      <c r="Q7" s="52"/>
      <c r="R7" s="52"/>
      <c r="S7" s="48"/>
      <c r="T7" s="48"/>
      <c r="U7" s="53"/>
      <c r="V7" s="53"/>
      <c r="W7" s="371"/>
    </row>
    <row r="8" spans="1:23" ht="39.75" customHeight="1">
      <c r="A8" s="54">
        <v>1</v>
      </c>
      <c r="B8" s="55" t="s">
        <v>514</v>
      </c>
      <c r="C8" s="56" t="s">
        <v>41</v>
      </c>
      <c r="D8" s="57" t="s">
        <v>555</v>
      </c>
      <c r="E8" s="56" t="s">
        <v>59</v>
      </c>
      <c r="F8" s="56" t="s">
        <v>60</v>
      </c>
      <c r="G8" s="56" t="s">
        <v>556</v>
      </c>
      <c r="H8" s="57" t="s">
        <v>557</v>
      </c>
      <c r="I8" s="58">
        <v>10</v>
      </c>
      <c r="J8" s="56" t="s">
        <v>534</v>
      </c>
      <c r="K8" s="56" t="str">
        <f>+J8</f>
        <v>G12W</v>
      </c>
      <c r="L8" s="303" t="str">
        <f>+K8</f>
        <v>G12W</v>
      </c>
      <c r="M8" s="59">
        <v>504</v>
      </c>
      <c r="N8" s="59">
        <v>0</v>
      </c>
      <c r="O8" s="60">
        <f>SUM(M8:N8)</f>
        <v>504</v>
      </c>
      <c r="P8" s="56" t="s">
        <v>558</v>
      </c>
      <c r="Q8" s="56" t="s">
        <v>374</v>
      </c>
      <c r="R8" s="61">
        <v>6721858153</v>
      </c>
      <c r="S8" s="58" t="s">
        <v>30</v>
      </c>
      <c r="T8" s="58" t="s">
        <v>31</v>
      </c>
      <c r="U8" s="42" t="s">
        <v>255</v>
      </c>
      <c r="V8" s="42" t="s">
        <v>256</v>
      </c>
      <c r="W8" s="312" t="s">
        <v>31</v>
      </c>
    </row>
    <row r="9" spans="1:23" ht="40.5" customHeight="1">
      <c r="A9" s="54">
        <v>2</v>
      </c>
      <c r="B9" s="55" t="s">
        <v>514</v>
      </c>
      <c r="C9" s="56" t="s">
        <v>41</v>
      </c>
      <c r="D9" s="57" t="s">
        <v>45</v>
      </c>
      <c r="E9" s="56" t="s">
        <v>59</v>
      </c>
      <c r="F9" s="56" t="s">
        <v>60</v>
      </c>
      <c r="G9" s="56" t="s">
        <v>559</v>
      </c>
      <c r="H9" s="57" t="s">
        <v>560</v>
      </c>
      <c r="I9" s="58">
        <v>12</v>
      </c>
      <c r="J9" s="56" t="s">
        <v>534</v>
      </c>
      <c r="K9" s="56" t="str">
        <f>+J9</f>
        <v>G12W</v>
      </c>
      <c r="L9" s="303" t="str">
        <f>+K9</f>
        <v>G12W</v>
      </c>
      <c r="M9" s="59">
        <v>828</v>
      </c>
      <c r="N9" s="59">
        <v>0</v>
      </c>
      <c r="O9" s="60">
        <f>SUM(M9:N9)</f>
        <v>828</v>
      </c>
      <c r="P9" s="56" t="s">
        <v>558</v>
      </c>
      <c r="Q9" s="56" t="s">
        <v>374</v>
      </c>
      <c r="R9" s="61">
        <v>6721858153</v>
      </c>
      <c r="S9" s="58" t="s">
        <v>30</v>
      </c>
      <c r="T9" s="58" t="s">
        <v>31</v>
      </c>
      <c r="U9" s="42" t="s">
        <v>255</v>
      </c>
      <c r="V9" s="42" t="s">
        <v>256</v>
      </c>
      <c r="W9" s="312" t="s">
        <v>31</v>
      </c>
    </row>
  </sheetData>
  <sheetProtection/>
  <mergeCells count="12">
    <mergeCell ref="W6:W7"/>
    <mergeCell ref="T5:T6"/>
    <mergeCell ref="U5:V5"/>
    <mergeCell ref="I5:L5"/>
    <mergeCell ref="L6:L7"/>
    <mergeCell ref="B2:V2"/>
    <mergeCell ref="B3:V3"/>
    <mergeCell ref="A5:A6"/>
    <mergeCell ref="B5:H5"/>
    <mergeCell ref="M5:O5"/>
    <mergeCell ref="P5:R5"/>
    <mergeCell ref="S5:S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K10" sqref="K10"/>
    </sheetView>
  </sheetViews>
  <sheetFormatPr defaultColWidth="9.00390625" defaultRowHeight="14.25"/>
  <cols>
    <col min="7" max="7" width="15.75390625" style="0" customWidth="1"/>
    <col min="16" max="16" width="18.25390625" style="0" customWidth="1"/>
    <col min="17" max="17" width="14.00390625" style="0" customWidth="1"/>
  </cols>
  <sheetData>
    <row r="2" spans="2:20" ht="15.75">
      <c r="B2" s="533" t="s">
        <v>201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</row>
    <row r="3" spans="2:20" ht="15.75">
      <c r="B3" s="533" t="s">
        <v>224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</row>
    <row r="4" spans="2:20" ht="14.25">
      <c r="B4" s="63"/>
      <c r="C4" s="64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24.75" customHeight="1">
      <c r="A5" s="518" t="s">
        <v>1</v>
      </c>
      <c r="B5" s="497" t="s">
        <v>19</v>
      </c>
      <c r="C5" s="498"/>
      <c r="D5" s="498"/>
      <c r="E5" s="498"/>
      <c r="F5" s="498"/>
      <c r="G5" s="498"/>
      <c r="H5" s="499"/>
      <c r="I5" s="513" t="s">
        <v>24</v>
      </c>
      <c r="J5" s="521"/>
      <c r="K5" s="521"/>
      <c r="L5" s="514"/>
      <c r="M5" s="481" t="s">
        <v>568</v>
      </c>
      <c r="N5" s="482"/>
      <c r="O5" s="483"/>
      <c r="P5" s="484" t="s">
        <v>18</v>
      </c>
      <c r="Q5" s="485"/>
      <c r="R5" s="486"/>
      <c r="S5" s="487" t="s">
        <v>17</v>
      </c>
      <c r="T5" s="488"/>
    </row>
    <row r="6" spans="1:20" ht="24.75" customHeight="1">
      <c r="A6" s="520"/>
      <c r="B6" s="472"/>
      <c r="C6" s="473"/>
      <c r="D6" s="473"/>
      <c r="E6" s="473"/>
      <c r="F6" s="473"/>
      <c r="G6" s="473"/>
      <c r="H6" s="474"/>
      <c r="I6" s="481" t="s">
        <v>9</v>
      </c>
      <c r="J6" s="496" t="s">
        <v>577</v>
      </c>
      <c r="K6" s="476"/>
      <c r="L6" s="449" t="s">
        <v>578</v>
      </c>
      <c r="M6" s="454"/>
      <c r="N6" s="455"/>
      <c r="O6" s="456"/>
      <c r="P6" s="460"/>
      <c r="Q6" s="461"/>
      <c r="R6" s="462"/>
      <c r="S6" s="467"/>
      <c r="T6" s="468"/>
    </row>
    <row r="7" spans="1:21" ht="27.75" customHeight="1">
      <c r="A7" s="48"/>
      <c r="B7" s="43" t="s">
        <v>20</v>
      </c>
      <c r="C7" s="43" t="s">
        <v>27</v>
      </c>
      <c r="D7" s="44" t="s">
        <v>14</v>
      </c>
      <c r="E7" s="43" t="s">
        <v>15</v>
      </c>
      <c r="F7" s="43" t="s">
        <v>21</v>
      </c>
      <c r="G7" s="43" t="s">
        <v>202</v>
      </c>
      <c r="H7" s="44" t="s">
        <v>10</v>
      </c>
      <c r="I7" s="454"/>
      <c r="J7" s="45" t="s">
        <v>22</v>
      </c>
      <c r="K7" s="45" t="s">
        <v>23</v>
      </c>
      <c r="L7" s="450"/>
      <c r="M7" s="45" t="s">
        <v>2</v>
      </c>
      <c r="N7" s="45" t="s">
        <v>3</v>
      </c>
      <c r="O7" s="45" t="s">
        <v>4</v>
      </c>
      <c r="P7" s="46" t="s">
        <v>6</v>
      </c>
      <c r="Q7" s="46" t="s">
        <v>5</v>
      </c>
      <c r="R7" s="46" t="s">
        <v>0</v>
      </c>
      <c r="S7" s="47" t="s">
        <v>12</v>
      </c>
      <c r="T7" s="47" t="s">
        <v>13</v>
      </c>
      <c r="U7" s="369" t="s">
        <v>16</v>
      </c>
    </row>
    <row r="8" spans="1:21" ht="14.25">
      <c r="A8" s="54">
        <v>1</v>
      </c>
      <c r="B8" s="48"/>
      <c r="C8" s="48"/>
      <c r="D8" s="49"/>
      <c r="E8" s="48"/>
      <c r="F8" s="48"/>
      <c r="G8" s="48"/>
      <c r="H8" s="49"/>
      <c r="I8" s="45">
        <f>SUM(I9:I9)</f>
        <v>4</v>
      </c>
      <c r="J8" s="50"/>
      <c r="K8" s="50"/>
      <c r="L8" s="50"/>
      <c r="M8" s="51">
        <f>SUM(M9:M9)</f>
        <v>1200</v>
      </c>
      <c r="N8" s="51">
        <f>SUM(N9:N9)</f>
        <v>0</v>
      </c>
      <c r="O8" s="51">
        <f>SUM(O9:O9)</f>
        <v>1200</v>
      </c>
      <c r="P8" s="52"/>
      <c r="Q8" s="52"/>
      <c r="R8" s="52"/>
      <c r="S8" s="53"/>
      <c r="T8" s="53"/>
      <c r="U8" s="371"/>
    </row>
    <row r="9" spans="1:21" ht="39.75" customHeight="1">
      <c r="A9" s="54">
        <v>2</v>
      </c>
      <c r="B9" s="55" t="s">
        <v>514</v>
      </c>
      <c r="C9" s="56" t="s">
        <v>434</v>
      </c>
      <c r="D9" s="57" t="s">
        <v>32</v>
      </c>
      <c r="E9" s="56" t="s">
        <v>59</v>
      </c>
      <c r="F9" s="56" t="s">
        <v>60</v>
      </c>
      <c r="G9" s="56" t="s">
        <v>515</v>
      </c>
      <c r="H9" s="57" t="s">
        <v>516</v>
      </c>
      <c r="I9" s="58">
        <v>4</v>
      </c>
      <c r="J9" s="56" t="s">
        <v>534</v>
      </c>
      <c r="K9" s="56" t="str">
        <f>+J9</f>
        <v>G12W</v>
      </c>
      <c r="L9" s="303" t="str">
        <f>+K9</f>
        <v>G12W</v>
      </c>
      <c r="M9" s="59">
        <v>1200</v>
      </c>
      <c r="N9" s="59">
        <v>0</v>
      </c>
      <c r="O9" s="60">
        <f>SUM(M9:N9)</f>
        <v>1200</v>
      </c>
      <c r="P9" s="56" t="s">
        <v>517</v>
      </c>
      <c r="Q9" s="56" t="s">
        <v>374</v>
      </c>
      <c r="R9" s="61">
        <v>6722078836</v>
      </c>
      <c r="S9" s="42" t="s">
        <v>255</v>
      </c>
      <c r="T9" s="42" t="s">
        <v>256</v>
      </c>
      <c r="U9" s="312" t="s">
        <v>31</v>
      </c>
    </row>
  </sheetData>
  <sheetProtection/>
  <mergeCells count="12">
    <mergeCell ref="J6:K6"/>
    <mergeCell ref="I6:I7"/>
    <mergeCell ref="L6:L7"/>
    <mergeCell ref="M5:O6"/>
    <mergeCell ref="U7:U8"/>
    <mergeCell ref="P5:R6"/>
    <mergeCell ref="A5:A6"/>
    <mergeCell ref="B2:T2"/>
    <mergeCell ref="B3:T3"/>
    <mergeCell ref="B5:H6"/>
    <mergeCell ref="S5:T6"/>
    <mergeCell ref="I5:L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U6" sqref="U6:U9"/>
    </sheetView>
  </sheetViews>
  <sheetFormatPr defaultColWidth="9.00390625" defaultRowHeight="14.25"/>
  <cols>
    <col min="16" max="16" width="11.75390625" style="0" customWidth="1"/>
  </cols>
  <sheetData>
    <row r="2" spans="1:20" ht="15.75">
      <c r="A2" s="1"/>
      <c r="B2" s="432" t="s">
        <v>201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5.75">
      <c r="A3" s="1"/>
      <c r="B3" s="432" t="s">
        <v>224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4.25">
      <c r="A4" s="1"/>
      <c r="B4" s="22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26.25" customHeight="1">
      <c r="A5" s="518" t="s">
        <v>1</v>
      </c>
      <c r="B5" s="497" t="s">
        <v>19</v>
      </c>
      <c r="C5" s="498"/>
      <c r="D5" s="498"/>
      <c r="E5" s="498"/>
      <c r="F5" s="498"/>
      <c r="G5" s="498"/>
      <c r="H5" s="499"/>
      <c r="I5" s="496" t="s">
        <v>24</v>
      </c>
      <c r="J5" s="475"/>
      <c r="K5" s="475"/>
      <c r="L5" s="476"/>
      <c r="M5" s="481" t="s">
        <v>568</v>
      </c>
      <c r="N5" s="482"/>
      <c r="O5" s="483"/>
      <c r="P5" s="484" t="s">
        <v>18</v>
      </c>
      <c r="Q5" s="485"/>
      <c r="R5" s="486"/>
      <c r="S5" s="487" t="s">
        <v>17</v>
      </c>
      <c r="T5" s="488"/>
    </row>
    <row r="6" spans="1:21" ht="26.25" customHeight="1">
      <c r="A6" s="519"/>
      <c r="B6" s="472"/>
      <c r="C6" s="473"/>
      <c r="D6" s="473"/>
      <c r="E6" s="473"/>
      <c r="F6" s="473"/>
      <c r="G6" s="473"/>
      <c r="H6" s="474"/>
      <c r="I6" s="481" t="s">
        <v>9</v>
      </c>
      <c r="J6" s="496" t="s">
        <v>577</v>
      </c>
      <c r="K6" s="476"/>
      <c r="L6" s="449" t="s">
        <v>578</v>
      </c>
      <c r="M6" s="454"/>
      <c r="N6" s="455"/>
      <c r="O6" s="456"/>
      <c r="P6" s="460"/>
      <c r="Q6" s="461"/>
      <c r="R6" s="462"/>
      <c r="S6" s="467"/>
      <c r="T6" s="468"/>
      <c r="U6" s="369" t="s">
        <v>16</v>
      </c>
    </row>
    <row r="7" spans="1:21" ht="28.5" customHeight="1">
      <c r="A7" s="520"/>
      <c r="B7" s="43" t="s">
        <v>20</v>
      </c>
      <c r="C7" s="43" t="s">
        <v>27</v>
      </c>
      <c r="D7" s="44" t="s">
        <v>14</v>
      </c>
      <c r="E7" s="43" t="s">
        <v>15</v>
      </c>
      <c r="F7" s="43" t="s">
        <v>21</v>
      </c>
      <c r="G7" s="43" t="s">
        <v>202</v>
      </c>
      <c r="H7" s="44" t="s">
        <v>10</v>
      </c>
      <c r="I7" s="454"/>
      <c r="J7" s="45" t="s">
        <v>22</v>
      </c>
      <c r="K7" s="45" t="s">
        <v>23</v>
      </c>
      <c r="L7" s="450"/>
      <c r="M7" s="45" t="s">
        <v>2</v>
      </c>
      <c r="N7" s="45" t="s">
        <v>3</v>
      </c>
      <c r="O7" s="45" t="s">
        <v>4</v>
      </c>
      <c r="P7" s="46" t="s">
        <v>6</v>
      </c>
      <c r="Q7" s="46" t="s">
        <v>5</v>
      </c>
      <c r="R7" s="46" t="s">
        <v>0</v>
      </c>
      <c r="S7" s="47" t="s">
        <v>12</v>
      </c>
      <c r="T7" s="47" t="s">
        <v>13</v>
      </c>
      <c r="U7" s="371"/>
    </row>
    <row r="8" spans="1:21" ht="14.25">
      <c r="A8" s="48"/>
      <c r="B8" s="48"/>
      <c r="C8" s="48"/>
      <c r="D8" s="49"/>
      <c r="E8" s="48"/>
      <c r="F8" s="48"/>
      <c r="G8" s="48"/>
      <c r="H8" s="49"/>
      <c r="I8" s="45">
        <f>SUM(I9:I41)</f>
        <v>81</v>
      </c>
      <c r="J8" s="50"/>
      <c r="K8" s="50"/>
      <c r="L8" s="50"/>
      <c r="M8" s="51">
        <f>SUM(M9:M41)</f>
        <v>145682</v>
      </c>
      <c r="N8" s="51">
        <f>SUM(N9:N41)</f>
        <v>0</v>
      </c>
      <c r="O8" s="51">
        <f>SUM(O9:O41)</f>
        <v>145682</v>
      </c>
      <c r="P8" s="52"/>
      <c r="Q8" s="52"/>
      <c r="R8" s="52"/>
      <c r="S8" s="53"/>
      <c r="T8" s="53"/>
      <c r="U8" s="328"/>
    </row>
    <row r="9" spans="1:21" ht="25.5">
      <c r="A9" s="54">
        <v>1</v>
      </c>
      <c r="B9" s="55" t="s">
        <v>427</v>
      </c>
      <c r="C9" s="56" t="s">
        <v>428</v>
      </c>
      <c r="D9" s="57" t="s">
        <v>32</v>
      </c>
      <c r="E9" s="56" t="s">
        <v>59</v>
      </c>
      <c r="F9" s="56" t="s">
        <v>60</v>
      </c>
      <c r="G9" s="56" t="s">
        <v>429</v>
      </c>
      <c r="H9" s="57" t="s">
        <v>430</v>
      </c>
      <c r="I9" s="58">
        <v>21</v>
      </c>
      <c r="J9" s="56" t="s">
        <v>40</v>
      </c>
      <c r="K9" s="56" t="s">
        <v>29</v>
      </c>
      <c r="L9" s="303" t="str">
        <f>+K9</f>
        <v>C11</v>
      </c>
      <c r="M9" s="59">
        <v>69342</v>
      </c>
      <c r="N9" s="59">
        <v>0</v>
      </c>
      <c r="O9" s="60">
        <f aca="true" t="shared" si="0" ref="O9:O41">SUM(M9:N9)</f>
        <v>69342</v>
      </c>
      <c r="P9" s="56" t="s">
        <v>431</v>
      </c>
      <c r="Q9" s="56" t="s">
        <v>432</v>
      </c>
      <c r="R9" s="61">
        <v>6721631254</v>
      </c>
      <c r="S9" s="42" t="s">
        <v>255</v>
      </c>
      <c r="T9" s="42" t="s">
        <v>256</v>
      </c>
      <c r="U9" s="312" t="s">
        <v>31</v>
      </c>
    </row>
    <row r="10" spans="1:21" ht="25.5">
      <c r="A10" s="54">
        <v>2</v>
      </c>
      <c r="B10" s="55" t="s">
        <v>433</v>
      </c>
      <c r="C10" s="56" t="s">
        <v>434</v>
      </c>
      <c r="D10" s="57" t="s">
        <v>37</v>
      </c>
      <c r="E10" s="56" t="s">
        <v>59</v>
      </c>
      <c r="F10" s="56" t="s">
        <v>60</v>
      </c>
      <c r="G10" s="56" t="s">
        <v>435</v>
      </c>
      <c r="H10" s="57" t="s">
        <v>436</v>
      </c>
      <c r="I10" s="58">
        <v>17</v>
      </c>
      <c r="J10" s="56" t="s">
        <v>40</v>
      </c>
      <c r="K10" s="56" t="s">
        <v>29</v>
      </c>
      <c r="L10" s="303" t="str">
        <f aca="true" t="shared" si="1" ref="L10:L41">+K10</f>
        <v>C11</v>
      </c>
      <c r="M10" s="59">
        <v>29521</v>
      </c>
      <c r="N10" s="59">
        <v>0</v>
      </c>
      <c r="O10" s="60">
        <f t="shared" si="0"/>
        <v>29521</v>
      </c>
      <c r="P10" s="56" t="s">
        <v>431</v>
      </c>
      <c r="Q10" s="56" t="s">
        <v>432</v>
      </c>
      <c r="R10" s="61">
        <v>6721631254</v>
      </c>
      <c r="S10" s="42" t="s">
        <v>255</v>
      </c>
      <c r="T10" s="42" t="s">
        <v>256</v>
      </c>
      <c r="U10" s="312" t="s">
        <v>31</v>
      </c>
    </row>
    <row r="11" spans="1:21" ht="25.5">
      <c r="A11" s="54">
        <v>3</v>
      </c>
      <c r="B11" s="55" t="s">
        <v>437</v>
      </c>
      <c r="C11" s="56" t="s">
        <v>41</v>
      </c>
      <c r="D11" s="57" t="s">
        <v>438</v>
      </c>
      <c r="E11" s="56" t="s">
        <v>59</v>
      </c>
      <c r="F11" s="56" t="s">
        <v>60</v>
      </c>
      <c r="G11" s="56" t="s">
        <v>439</v>
      </c>
      <c r="H11" s="57" t="s">
        <v>440</v>
      </c>
      <c r="I11" s="58">
        <v>13</v>
      </c>
      <c r="J11" s="56" t="s">
        <v>40</v>
      </c>
      <c r="K11" s="56" t="s">
        <v>29</v>
      </c>
      <c r="L11" s="303" t="str">
        <f t="shared" si="1"/>
        <v>C11</v>
      </c>
      <c r="M11" s="59">
        <v>3836</v>
      </c>
      <c r="N11" s="59">
        <v>0</v>
      </c>
      <c r="O11" s="60">
        <f t="shared" si="0"/>
        <v>3836</v>
      </c>
      <c r="P11" s="56" t="s">
        <v>431</v>
      </c>
      <c r="Q11" s="56" t="s">
        <v>432</v>
      </c>
      <c r="R11" s="61">
        <v>6721631254</v>
      </c>
      <c r="S11" s="42" t="s">
        <v>255</v>
      </c>
      <c r="T11" s="42" t="s">
        <v>256</v>
      </c>
      <c r="U11" s="312" t="s">
        <v>31</v>
      </c>
    </row>
    <row r="12" spans="1:21" ht="25.5">
      <c r="A12" s="54">
        <v>4</v>
      </c>
      <c r="B12" s="55" t="s">
        <v>441</v>
      </c>
      <c r="C12" s="56" t="s">
        <v>428</v>
      </c>
      <c r="D12" s="57" t="s">
        <v>37</v>
      </c>
      <c r="E12" s="56" t="s">
        <v>59</v>
      </c>
      <c r="F12" s="56" t="s">
        <v>60</v>
      </c>
      <c r="G12" s="56" t="s">
        <v>442</v>
      </c>
      <c r="H12" s="57" t="s">
        <v>443</v>
      </c>
      <c r="I12" s="58">
        <v>1</v>
      </c>
      <c r="J12" s="56" t="s">
        <v>29</v>
      </c>
      <c r="K12" s="56" t="s">
        <v>29</v>
      </c>
      <c r="L12" s="303" t="str">
        <f t="shared" si="1"/>
        <v>C11</v>
      </c>
      <c r="M12" s="59">
        <v>2493</v>
      </c>
      <c r="N12" s="59">
        <v>0</v>
      </c>
      <c r="O12" s="60">
        <f t="shared" si="0"/>
        <v>2493</v>
      </c>
      <c r="P12" s="56" t="s">
        <v>431</v>
      </c>
      <c r="Q12" s="56" t="s">
        <v>432</v>
      </c>
      <c r="R12" s="61">
        <v>6721631254</v>
      </c>
      <c r="S12" s="42" t="s">
        <v>255</v>
      </c>
      <c r="T12" s="42" t="s">
        <v>256</v>
      </c>
      <c r="U12" s="312" t="s">
        <v>31</v>
      </c>
    </row>
    <row r="13" spans="1:21" ht="25.5">
      <c r="A13" s="54">
        <v>5</v>
      </c>
      <c r="B13" s="55" t="s">
        <v>444</v>
      </c>
      <c r="C13" s="56" t="s">
        <v>428</v>
      </c>
      <c r="D13" s="57" t="s">
        <v>276</v>
      </c>
      <c r="E13" s="56" t="s">
        <v>59</v>
      </c>
      <c r="F13" s="56" t="s">
        <v>60</v>
      </c>
      <c r="G13" s="56" t="s">
        <v>445</v>
      </c>
      <c r="H13" s="57" t="s">
        <v>446</v>
      </c>
      <c r="I13" s="58">
        <v>1</v>
      </c>
      <c r="J13" s="56" t="s">
        <v>29</v>
      </c>
      <c r="K13" s="56" t="s">
        <v>29</v>
      </c>
      <c r="L13" s="303" t="str">
        <f t="shared" si="1"/>
        <v>C11</v>
      </c>
      <c r="M13" s="59">
        <v>1966</v>
      </c>
      <c r="N13" s="59">
        <v>0</v>
      </c>
      <c r="O13" s="60">
        <f t="shared" si="0"/>
        <v>1966</v>
      </c>
      <c r="P13" s="56" t="s">
        <v>431</v>
      </c>
      <c r="Q13" s="56" t="s">
        <v>432</v>
      </c>
      <c r="R13" s="61">
        <v>6721631254</v>
      </c>
      <c r="S13" s="42" t="s">
        <v>255</v>
      </c>
      <c r="T13" s="42" t="s">
        <v>256</v>
      </c>
      <c r="U13" s="312" t="s">
        <v>31</v>
      </c>
    </row>
    <row r="14" spans="1:21" ht="25.5">
      <c r="A14" s="54">
        <v>6</v>
      </c>
      <c r="B14" s="55" t="s">
        <v>441</v>
      </c>
      <c r="C14" s="56" t="s">
        <v>428</v>
      </c>
      <c r="D14" s="57" t="s">
        <v>421</v>
      </c>
      <c r="E14" s="56" t="s">
        <v>59</v>
      </c>
      <c r="F14" s="56" t="s">
        <v>60</v>
      </c>
      <c r="G14" s="56" t="s">
        <v>447</v>
      </c>
      <c r="H14" s="57" t="s">
        <v>448</v>
      </c>
      <c r="I14" s="58">
        <v>1</v>
      </c>
      <c r="J14" s="56" t="s">
        <v>29</v>
      </c>
      <c r="K14" s="56" t="s">
        <v>29</v>
      </c>
      <c r="L14" s="303" t="str">
        <f t="shared" si="1"/>
        <v>C11</v>
      </c>
      <c r="M14" s="59">
        <v>3106</v>
      </c>
      <c r="N14" s="59">
        <v>0</v>
      </c>
      <c r="O14" s="60">
        <f t="shared" si="0"/>
        <v>3106</v>
      </c>
      <c r="P14" s="56" t="s">
        <v>431</v>
      </c>
      <c r="Q14" s="56" t="s">
        <v>432</v>
      </c>
      <c r="R14" s="61">
        <v>6721631254</v>
      </c>
      <c r="S14" s="42" t="s">
        <v>255</v>
      </c>
      <c r="T14" s="42" t="s">
        <v>256</v>
      </c>
      <c r="U14" s="312" t="s">
        <v>31</v>
      </c>
    </row>
    <row r="15" spans="1:21" ht="25.5">
      <c r="A15" s="54">
        <v>7</v>
      </c>
      <c r="B15" s="55" t="s">
        <v>441</v>
      </c>
      <c r="C15" s="56" t="s">
        <v>428</v>
      </c>
      <c r="D15" s="57" t="s">
        <v>42</v>
      </c>
      <c r="E15" s="56" t="s">
        <v>59</v>
      </c>
      <c r="F15" s="56" t="s">
        <v>60</v>
      </c>
      <c r="G15" s="56" t="s">
        <v>449</v>
      </c>
      <c r="H15" s="57" t="s">
        <v>450</v>
      </c>
      <c r="I15" s="58">
        <v>1</v>
      </c>
      <c r="J15" s="56" t="s">
        <v>29</v>
      </c>
      <c r="K15" s="56" t="s">
        <v>29</v>
      </c>
      <c r="L15" s="303" t="str">
        <f t="shared" si="1"/>
        <v>C11</v>
      </c>
      <c r="M15" s="59">
        <v>1925</v>
      </c>
      <c r="N15" s="59">
        <v>0</v>
      </c>
      <c r="O15" s="60">
        <f t="shared" si="0"/>
        <v>1925</v>
      </c>
      <c r="P15" s="56" t="s">
        <v>431</v>
      </c>
      <c r="Q15" s="56" t="s">
        <v>432</v>
      </c>
      <c r="R15" s="61">
        <v>6721631254</v>
      </c>
      <c r="S15" s="42" t="s">
        <v>255</v>
      </c>
      <c r="T15" s="42" t="s">
        <v>256</v>
      </c>
      <c r="U15" s="312" t="s">
        <v>31</v>
      </c>
    </row>
    <row r="16" spans="1:21" ht="25.5">
      <c r="A16" s="54">
        <v>8</v>
      </c>
      <c r="B16" s="55" t="s">
        <v>441</v>
      </c>
      <c r="C16" s="56" t="s">
        <v>428</v>
      </c>
      <c r="D16" s="57" t="s">
        <v>451</v>
      </c>
      <c r="E16" s="56" t="s">
        <v>59</v>
      </c>
      <c r="F16" s="56" t="s">
        <v>60</v>
      </c>
      <c r="G16" s="56" t="s">
        <v>452</v>
      </c>
      <c r="H16" s="57" t="s">
        <v>453</v>
      </c>
      <c r="I16" s="58">
        <v>1</v>
      </c>
      <c r="J16" s="56" t="s">
        <v>29</v>
      </c>
      <c r="K16" s="56" t="s">
        <v>29</v>
      </c>
      <c r="L16" s="303" t="str">
        <f t="shared" si="1"/>
        <v>C11</v>
      </c>
      <c r="M16" s="59">
        <v>1060</v>
      </c>
      <c r="N16" s="59">
        <v>0</v>
      </c>
      <c r="O16" s="60">
        <f t="shared" si="0"/>
        <v>1060</v>
      </c>
      <c r="P16" s="56" t="s">
        <v>431</v>
      </c>
      <c r="Q16" s="56" t="s">
        <v>432</v>
      </c>
      <c r="R16" s="61">
        <v>6721631254</v>
      </c>
      <c r="S16" s="42" t="s">
        <v>255</v>
      </c>
      <c r="T16" s="42" t="s">
        <v>256</v>
      </c>
      <c r="U16" s="312" t="s">
        <v>31</v>
      </c>
    </row>
    <row r="17" spans="1:21" ht="25.5">
      <c r="A17" s="54">
        <v>9</v>
      </c>
      <c r="B17" s="55" t="s">
        <v>441</v>
      </c>
      <c r="C17" s="56" t="s">
        <v>428</v>
      </c>
      <c r="D17" s="57" t="s">
        <v>32</v>
      </c>
      <c r="E17" s="56" t="s">
        <v>59</v>
      </c>
      <c r="F17" s="56" t="s">
        <v>60</v>
      </c>
      <c r="G17" s="56" t="s">
        <v>454</v>
      </c>
      <c r="H17" s="57" t="s">
        <v>455</v>
      </c>
      <c r="I17" s="58">
        <v>1</v>
      </c>
      <c r="J17" s="56" t="s">
        <v>29</v>
      </c>
      <c r="K17" s="56" t="s">
        <v>29</v>
      </c>
      <c r="L17" s="303" t="str">
        <f t="shared" si="1"/>
        <v>C11</v>
      </c>
      <c r="M17" s="59">
        <v>3854</v>
      </c>
      <c r="N17" s="59">
        <v>0</v>
      </c>
      <c r="O17" s="60">
        <f t="shared" si="0"/>
        <v>3854</v>
      </c>
      <c r="P17" s="56" t="s">
        <v>431</v>
      </c>
      <c r="Q17" s="56" t="s">
        <v>432</v>
      </c>
      <c r="R17" s="61">
        <v>6721631254</v>
      </c>
      <c r="S17" s="42" t="s">
        <v>255</v>
      </c>
      <c r="T17" s="42" t="s">
        <v>256</v>
      </c>
      <c r="U17" s="312" t="s">
        <v>31</v>
      </c>
    </row>
    <row r="18" spans="1:21" ht="25.5">
      <c r="A18" s="54">
        <v>10</v>
      </c>
      <c r="B18" s="55" t="s">
        <v>441</v>
      </c>
      <c r="C18" s="56" t="s">
        <v>428</v>
      </c>
      <c r="D18" s="57" t="s">
        <v>451</v>
      </c>
      <c r="E18" s="56" t="s">
        <v>59</v>
      </c>
      <c r="F18" s="56" t="s">
        <v>60</v>
      </c>
      <c r="G18" s="56" t="s">
        <v>456</v>
      </c>
      <c r="H18" s="57" t="s">
        <v>457</v>
      </c>
      <c r="I18" s="58">
        <v>1</v>
      </c>
      <c r="J18" s="56" t="s">
        <v>29</v>
      </c>
      <c r="K18" s="56" t="s">
        <v>29</v>
      </c>
      <c r="L18" s="303" t="str">
        <f t="shared" si="1"/>
        <v>C11</v>
      </c>
      <c r="M18" s="59">
        <v>1347</v>
      </c>
      <c r="N18" s="59">
        <v>0</v>
      </c>
      <c r="O18" s="60">
        <f t="shared" si="0"/>
        <v>1347</v>
      </c>
      <c r="P18" s="56" t="s">
        <v>431</v>
      </c>
      <c r="Q18" s="56" t="s">
        <v>432</v>
      </c>
      <c r="R18" s="61">
        <v>6721631254</v>
      </c>
      <c r="S18" s="42" t="s">
        <v>255</v>
      </c>
      <c r="T18" s="42" t="s">
        <v>256</v>
      </c>
      <c r="U18" s="312" t="s">
        <v>31</v>
      </c>
    </row>
    <row r="19" spans="1:21" ht="25.5">
      <c r="A19" s="54">
        <v>11</v>
      </c>
      <c r="B19" s="55" t="s">
        <v>441</v>
      </c>
      <c r="C19" s="56" t="s">
        <v>65</v>
      </c>
      <c r="D19" s="57" t="s">
        <v>32</v>
      </c>
      <c r="E19" s="56" t="s">
        <v>59</v>
      </c>
      <c r="F19" s="56" t="s">
        <v>60</v>
      </c>
      <c r="G19" s="56" t="s">
        <v>458</v>
      </c>
      <c r="H19" s="57" t="s">
        <v>459</v>
      </c>
      <c r="I19" s="58">
        <v>1</v>
      </c>
      <c r="J19" s="56" t="s">
        <v>29</v>
      </c>
      <c r="K19" s="56" t="s">
        <v>29</v>
      </c>
      <c r="L19" s="303" t="str">
        <f t="shared" si="1"/>
        <v>C11</v>
      </c>
      <c r="M19" s="59">
        <v>490</v>
      </c>
      <c r="N19" s="59">
        <v>0</v>
      </c>
      <c r="O19" s="60">
        <f t="shared" si="0"/>
        <v>490</v>
      </c>
      <c r="P19" s="56" t="s">
        <v>431</v>
      </c>
      <c r="Q19" s="56" t="s">
        <v>432</v>
      </c>
      <c r="R19" s="61">
        <v>6721631254</v>
      </c>
      <c r="S19" s="42" t="s">
        <v>255</v>
      </c>
      <c r="T19" s="42" t="s">
        <v>256</v>
      </c>
      <c r="U19" s="312" t="s">
        <v>31</v>
      </c>
    </row>
    <row r="20" spans="1:21" ht="25.5">
      <c r="A20" s="54">
        <v>12</v>
      </c>
      <c r="B20" s="55" t="s">
        <v>441</v>
      </c>
      <c r="C20" s="56" t="s">
        <v>65</v>
      </c>
      <c r="D20" s="57" t="s">
        <v>276</v>
      </c>
      <c r="E20" s="56" t="s">
        <v>59</v>
      </c>
      <c r="F20" s="56" t="s">
        <v>60</v>
      </c>
      <c r="G20" s="56" t="s">
        <v>460</v>
      </c>
      <c r="H20" s="57" t="s">
        <v>461</v>
      </c>
      <c r="I20" s="58">
        <v>1</v>
      </c>
      <c r="J20" s="56" t="s">
        <v>29</v>
      </c>
      <c r="K20" s="56" t="s">
        <v>29</v>
      </c>
      <c r="L20" s="303" t="str">
        <f t="shared" si="1"/>
        <v>C11</v>
      </c>
      <c r="M20" s="59">
        <v>1926</v>
      </c>
      <c r="N20" s="59">
        <v>0</v>
      </c>
      <c r="O20" s="60">
        <f t="shared" si="0"/>
        <v>1926</v>
      </c>
      <c r="P20" s="56" t="s">
        <v>431</v>
      </c>
      <c r="Q20" s="56" t="s">
        <v>432</v>
      </c>
      <c r="R20" s="61">
        <v>6721631254</v>
      </c>
      <c r="S20" s="42" t="s">
        <v>255</v>
      </c>
      <c r="T20" s="42" t="s">
        <v>256</v>
      </c>
      <c r="U20" s="312" t="s">
        <v>31</v>
      </c>
    </row>
    <row r="21" spans="1:21" ht="25.5">
      <c r="A21" s="54">
        <v>13</v>
      </c>
      <c r="B21" s="55" t="s">
        <v>441</v>
      </c>
      <c r="C21" s="56" t="s">
        <v>41</v>
      </c>
      <c r="D21" s="57" t="s">
        <v>462</v>
      </c>
      <c r="E21" s="56" t="s">
        <v>59</v>
      </c>
      <c r="F21" s="56" t="s">
        <v>60</v>
      </c>
      <c r="G21" s="56" t="s">
        <v>463</v>
      </c>
      <c r="H21" s="57" t="s">
        <v>464</v>
      </c>
      <c r="I21" s="58">
        <v>1</v>
      </c>
      <c r="J21" s="56" t="s">
        <v>29</v>
      </c>
      <c r="K21" s="56" t="s">
        <v>29</v>
      </c>
      <c r="L21" s="303" t="str">
        <f t="shared" si="1"/>
        <v>C11</v>
      </c>
      <c r="M21" s="59">
        <v>1125</v>
      </c>
      <c r="N21" s="59">
        <v>0</v>
      </c>
      <c r="O21" s="60">
        <f t="shared" si="0"/>
        <v>1125</v>
      </c>
      <c r="P21" s="56" t="s">
        <v>431</v>
      </c>
      <c r="Q21" s="56" t="s">
        <v>432</v>
      </c>
      <c r="R21" s="61">
        <v>6721631254</v>
      </c>
      <c r="S21" s="42" t="s">
        <v>255</v>
      </c>
      <c r="T21" s="42" t="s">
        <v>256</v>
      </c>
      <c r="U21" s="312" t="s">
        <v>31</v>
      </c>
    </row>
    <row r="22" spans="1:21" ht="25.5">
      <c r="A22" s="54">
        <v>14</v>
      </c>
      <c r="B22" s="55" t="s">
        <v>441</v>
      </c>
      <c r="C22" s="56" t="s">
        <v>465</v>
      </c>
      <c r="D22" s="57" t="s">
        <v>42</v>
      </c>
      <c r="E22" s="56" t="s">
        <v>59</v>
      </c>
      <c r="F22" s="56" t="s">
        <v>60</v>
      </c>
      <c r="G22" s="56" t="s">
        <v>466</v>
      </c>
      <c r="H22" s="57" t="s">
        <v>467</v>
      </c>
      <c r="I22" s="58">
        <v>1</v>
      </c>
      <c r="J22" s="56" t="s">
        <v>29</v>
      </c>
      <c r="K22" s="56" t="s">
        <v>29</v>
      </c>
      <c r="L22" s="303" t="str">
        <f t="shared" si="1"/>
        <v>C11</v>
      </c>
      <c r="M22" s="59">
        <v>1421</v>
      </c>
      <c r="N22" s="59">
        <v>0</v>
      </c>
      <c r="O22" s="60">
        <f t="shared" si="0"/>
        <v>1421</v>
      </c>
      <c r="P22" s="56" t="s">
        <v>431</v>
      </c>
      <c r="Q22" s="56" t="s">
        <v>432</v>
      </c>
      <c r="R22" s="61">
        <v>6721631254</v>
      </c>
      <c r="S22" s="42" t="s">
        <v>255</v>
      </c>
      <c r="T22" s="42" t="s">
        <v>256</v>
      </c>
      <c r="U22" s="312" t="s">
        <v>31</v>
      </c>
    </row>
    <row r="23" spans="1:21" ht="25.5">
      <c r="A23" s="54">
        <v>15</v>
      </c>
      <c r="B23" s="55" t="s">
        <v>441</v>
      </c>
      <c r="C23" s="56" t="s">
        <v>97</v>
      </c>
      <c r="D23" s="57" t="s">
        <v>451</v>
      </c>
      <c r="E23" s="56" t="s">
        <v>59</v>
      </c>
      <c r="F23" s="56" t="s">
        <v>60</v>
      </c>
      <c r="G23" s="56" t="s">
        <v>468</v>
      </c>
      <c r="H23" s="57" t="s">
        <v>469</v>
      </c>
      <c r="I23" s="58">
        <v>1</v>
      </c>
      <c r="J23" s="56" t="s">
        <v>29</v>
      </c>
      <c r="K23" s="56" t="s">
        <v>29</v>
      </c>
      <c r="L23" s="303" t="str">
        <f t="shared" si="1"/>
        <v>C11</v>
      </c>
      <c r="M23" s="59">
        <v>621</v>
      </c>
      <c r="N23" s="59">
        <v>0</v>
      </c>
      <c r="O23" s="60">
        <f t="shared" si="0"/>
        <v>621</v>
      </c>
      <c r="P23" s="56" t="s">
        <v>431</v>
      </c>
      <c r="Q23" s="56" t="s">
        <v>432</v>
      </c>
      <c r="R23" s="61">
        <v>6721631254</v>
      </c>
      <c r="S23" s="42" t="s">
        <v>255</v>
      </c>
      <c r="T23" s="42" t="s">
        <v>256</v>
      </c>
      <c r="U23" s="312" t="s">
        <v>31</v>
      </c>
    </row>
    <row r="24" spans="1:21" ht="25.5">
      <c r="A24" s="54">
        <v>16</v>
      </c>
      <c r="B24" s="55" t="s">
        <v>441</v>
      </c>
      <c r="C24" s="56" t="s">
        <v>97</v>
      </c>
      <c r="D24" s="57" t="s">
        <v>470</v>
      </c>
      <c r="E24" s="56" t="s">
        <v>59</v>
      </c>
      <c r="F24" s="56" t="s">
        <v>60</v>
      </c>
      <c r="G24" s="56" t="s">
        <v>471</v>
      </c>
      <c r="H24" s="57" t="s">
        <v>472</v>
      </c>
      <c r="I24" s="58">
        <v>1</v>
      </c>
      <c r="J24" s="56" t="s">
        <v>29</v>
      </c>
      <c r="K24" s="56" t="s">
        <v>29</v>
      </c>
      <c r="L24" s="303" t="str">
        <f t="shared" si="1"/>
        <v>C11</v>
      </c>
      <c r="M24" s="59">
        <v>1591</v>
      </c>
      <c r="N24" s="59">
        <v>0</v>
      </c>
      <c r="O24" s="60">
        <f t="shared" si="0"/>
        <v>1591</v>
      </c>
      <c r="P24" s="56" t="s">
        <v>431</v>
      </c>
      <c r="Q24" s="56" t="s">
        <v>432</v>
      </c>
      <c r="R24" s="61">
        <v>6721631254</v>
      </c>
      <c r="S24" s="42" t="s">
        <v>255</v>
      </c>
      <c r="T24" s="42" t="s">
        <v>256</v>
      </c>
      <c r="U24" s="312" t="s">
        <v>31</v>
      </c>
    </row>
    <row r="25" spans="1:21" ht="25.5">
      <c r="A25" s="54">
        <v>17</v>
      </c>
      <c r="B25" s="55" t="s">
        <v>441</v>
      </c>
      <c r="C25" s="56" t="s">
        <v>58</v>
      </c>
      <c r="D25" s="57" t="s">
        <v>42</v>
      </c>
      <c r="E25" s="56" t="s">
        <v>59</v>
      </c>
      <c r="F25" s="56" t="s">
        <v>60</v>
      </c>
      <c r="G25" s="56" t="s">
        <v>473</v>
      </c>
      <c r="H25" s="57" t="s">
        <v>474</v>
      </c>
      <c r="I25" s="58">
        <v>1</v>
      </c>
      <c r="J25" s="56" t="s">
        <v>29</v>
      </c>
      <c r="K25" s="56" t="s">
        <v>29</v>
      </c>
      <c r="L25" s="303" t="str">
        <f t="shared" si="1"/>
        <v>C11</v>
      </c>
      <c r="M25" s="59">
        <v>1877</v>
      </c>
      <c r="N25" s="59">
        <v>0</v>
      </c>
      <c r="O25" s="60">
        <f t="shared" si="0"/>
        <v>1877</v>
      </c>
      <c r="P25" s="56" t="s">
        <v>431</v>
      </c>
      <c r="Q25" s="56" t="s">
        <v>432</v>
      </c>
      <c r="R25" s="61">
        <v>6721631254</v>
      </c>
      <c r="S25" s="42" t="s">
        <v>255</v>
      </c>
      <c r="T25" s="42" t="s">
        <v>256</v>
      </c>
      <c r="U25" s="312" t="s">
        <v>31</v>
      </c>
    </row>
    <row r="26" spans="1:21" ht="25.5">
      <c r="A26" s="54">
        <v>18</v>
      </c>
      <c r="B26" s="55" t="s">
        <v>441</v>
      </c>
      <c r="C26" s="56" t="s">
        <v>475</v>
      </c>
      <c r="D26" s="57" t="s">
        <v>32</v>
      </c>
      <c r="E26" s="56" t="s">
        <v>59</v>
      </c>
      <c r="F26" s="56" t="s">
        <v>60</v>
      </c>
      <c r="G26" s="56" t="s">
        <v>476</v>
      </c>
      <c r="H26" s="57" t="s">
        <v>477</v>
      </c>
      <c r="I26" s="58">
        <v>1</v>
      </c>
      <c r="J26" s="56" t="s">
        <v>29</v>
      </c>
      <c r="K26" s="56" t="s">
        <v>29</v>
      </c>
      <c r="L26" s="303" t="str">
        <f t="shared" si="1"/>
        <v>C11</v>
      </c>
      <c r="M26" s="59">
        <v>687</v>
      </c>
      <c r="N26" s="59">
        <v>0</v>
      </c>
      <c r="O26" s="60">
        <f t="shared" si="0"/>
        <v>687</v>
      </c>
      <c r="P26" s="56" t="s">
        <v>431</v>
      </c>
      <c r="Q26" s="56" t="s">
        <v>432</v>
      </c>
      <c r="R26" s="61">
        <v>6721631254</v>
      </c>
      <c r="S26" s="42" t="s">
        <v>255</v>
      </c>
      <c r="T26" s="42" t="s">
        <v>256</v>
      </c>
      <c r="U26" s="312" t="s">
        <v>31</v>
      </c>
    </row>
    <row r="27" spans="1:21" ht="25.5">
      <c r="A27" s="54">
        <v>19</v>
      </c>
      <c r="B27" s="55" t="s">
        <v>441</v>
      </c>
      <c r="C27" s="56" t="s">
        <v>465</v>
      </c>
      <c r="D27" s="57" t="s">
        <v>37</v>
      </c>
      <c r="E27" s="56" t="s">
        <v>59</v>
      </c>
      <c r="F27" s="56" t="s">
        <v>60</v>
      </c>
      <c r="G27" s="56" t="s">
        <v>478</v>
      </c>
      <c r="H27" s="57" t="s">
        <v>479</v>
      </c>
      <c r="I27" s="58">
        <v>1</v>
      </c>
      <c r="J27" s="56" t="s">
        <v>29</v>
      </c>
      <c r="K27" s="56" t="s">
        <v>29</v>
      </c>
      <c r="L27" s="303" t="str">
        <f t="shared" si="1"/>
        <v>C11</v>
      </c>
      <c r="M27" s="59">
        <v>1779</v>
      </c>
      <c r="N27" s="59">
        <v>0</v>
      </c>
      <c r="O27" s="60">
        <f t="shared" si="0"/>
        <v>1779</v>
      </c>
      <c r="P27" s="56" t="s">
        <v>431</v>
      </c>
      <c r="Q27" s="56" t="s">
        <v>432</v>
      </c>
      <c r="R27" s="61">
        <v>6721631254</v>
      </c>
      <c r="S27" s="42" t="s">
        <v>255</v>
      </c>
      <c r="T27" s="42" t="s">
        <v>256</v>
      </c>
      <c r="U27" s="312" t="s">
        <v>31</v>
      </c>
    </row>
    <row r="28" spans="1:21" ht="25.5">
      <c r="A28" s="54">
        <v>20</v>
      </c>
      <c r="B28" s="55" t="s">
        <v>441</v>
      </c>
      <c r="C28" s="56" t="s">
        <v>465</v>
      </c>
      <c r="D28" s="57" t="s">
        <v>33</v>
      </c>
      <c r="E28" s="56" t="s">
        <v>59</v>
      </c>
      <c r="F28" s="56" t="s">
        <v>60</v>
      </c>
      <c r="G28" s="56" t="s">
        <v>480</v>
      </c>
      <c r="H28" s="57" t="s">
        <v>481</v>
      </c>
      <c r="I28" s="58">
        <v>1</v>
      </c>
      <c r="J28" s="56" t="s">
        <v>29</v>
      </c>
      <c r="K28" s="56" t="s">
        <v>29</v>
      </c>
      <c r="L28" s="303" t="str">
        <f t="shared" si="1"/>
        <v>C11</v>
      </c>
      <c r="M28" s="59">
        <v>752</v>
      </c>
      <c r="N28" s="59">
        <v>0</v>
      </c>
      <c r="O28" s="60">
        <f t="shared" si="0"/>
        <v>752</v>
      </c>
      <c r="P28" s="56" t="s">
        <v>431</v>
      </c>
      <c r="Q28" s="56" t="s">
        <v>432</v>
      </c>
      <c r="R28" s="61">
        <v>6721631254</v>
      </c>
      <c r="S28" s="42" t="s">
        <v>255</v>
      </c>
      <c r="T28" s="42" t="s">
        <v>256</v>
      </c>
      <c r="U28" s="312" t="s">
        <v>31</v>
      </c>
    </row>
    <row r="29" spans="1:21" ht="25.5">
      <c r="A29" s="54">
        <v>21</v>
      </c>
      <c r="B29" s="55" t="s">
        <v>441</v>
      </c>
      <c r="C29" s="56" t="s">
        <v>465</v>
      </c>
      <c r="D29" s="57" t="s">
        <v>421</v>
      </c>
      <c r="E29" s="56" t="s">
        <v>59</v>
      </c>
      <c r="F29" s="56" t="s">
        <v>60</v>
      </c>
      <c r="G29" s="56" t="s">
        <v>482</v>
      </c>
      <c r="H29" s="57" t="s">
        <v>483</v>
      </c>
      <c r="I29" s="58">
        <v>1</v>
      </c>
      <c r="J29" s="56" t="s">
        <v>29</v>
      </c>
      <c r="K29" s="56" t="s">
        <v>29</v>
      </c>
      <c r="L29" s="303" t="str">
        <f t="shared" si="1"/>
        <v>C11</v>
      </c>
      <c r="M29" s="59">
        <v>1626</v>
      </c>
      <c r="N29" s="59">
        <v>0</v>
      </c>
      <c r="O29" s="60">
        <f t="shared" si="0"/>
        <v>1626</v>
      </c>
      <c r="P29" s="56" t="s">
        <v>431</v>
      </c>
      <c r="Q29" s="56" t="s">
        <v>432</v>
      </c>
      <c r="R29" s="61">
        <v>6721631254</v>
      </c>
      <c r="S29" s="42" t="s">
        <v>255</v>
      </c>
      <c r="T29" s="42" t="s">
        <v>256</v>
      </c>
      <c r="U29" s="312" t="s">
        <v>31</v>
      </c>
    </row>
    <row r="30" spans="1:21" ht="25.5">
      <c r="A30" s="54">
        <v>22</v>
      </c>
      <c r="B30" s="55" t="s">
        <v>441</v>
      </c>
      <c r="C30" s="56" t="s">
        <v>198</v>
      </c>
      <c r="D30" s="57" t="s">
        <v>33</v>
      </c>
      <c r="E30" s="56" t="s">
        <v>59</v>
      </c>
      <c r="F30" s="56" t="s">
        <v>60</v>
      </c>
      <c r="G30" s="56" t="s">
        <v>484</v>
      </c>
      <c r="H30" s="57" t="s">
        <v>485</v>
      </c>
      <c r="I30" s="58">
        <v>1</v>
      </c>
      <c r="J30" s="56" t="s">
        <v>29</v>
      </c>
      <c r="K30" s="56" t="s">
        <v>29</v>
      </c>
      <c r="L30" s="303" t="str">
        <f t="shared" si="1"/>
        <v>C11</v>
      </c>
      <c r="M30" s="59">
        <v>1018</v>
      </c>
      <c r="N30" s="59">
        <v>0</v>
      </c>
      <c r="O30" s="60">
        <f t="shared" si="0"/>
        <v>1018</v>
      </c>
      <c r="P30" s="56" t="s">
        <v>431</v>
      </c>
      <c r="Q30" s="56" t="s">
        <v>432</v>
      </c>
      <c r="R30" s="61">
        <v>6721631254</v>
      </c>
      <c r="S30" s="42" t="s">
        <v>255</v>
      </c>
      <c r="T30" s="42" t="s">
        <v>256</v>
      </c>
      <c r="U30" s="312" t="s">
        <v>31</v>
      </c>
    </row>
    <row r="31" spans="1:21" ht="25.5">
      <c r="A31" s="54">
        <v>23</v>
      </c>
      <c r="B31" s="55" t="s">
        <v>441</v>
      </c>
      <c r="C31" s="56" t="s">
        <v>198</v>
      </c>
      <c r="D31" s="57" t="s">
        <v>276</v>
      </c>
      <c r="E31" s="56" t="s">
        <v>59</v>
      </c>
      <c r="F31" s="56" t="s">
        <v>60</v>
      </c>
      <c r="G31" s="56" t="s">
        <v>486</v>
      </c>
      <c r="H31" s="57" t="s">
        <v>487</v>
      </c>
      <c r="I31" s="58">
        <v>1</v>
      </c>
      <c r="J31" s="56" t="s">
        <v>29</v>
      </c>
      <c r="K31" s="56" t="s">
        <v>29</v>
      </c>
      <c r="L31" s="303" t="str">
        <f t="shared" si="1"/>
        <v>C11</v>
      </c>
      <c r="M31" s="59">
        <v>804</v>
      </c>
      <c r="N31" s="59">
        <v>0</v>
      </c>
      <c r="O31" s="60">
        <f t="shared" si="0"/>
        <v>804</v>
      </c>
      <c r="P31" s="56" t="s">
        <v>431</v>
      </c>
      <c r="Q31" s="56" t="s">
        <v>432</v>
      </c>
      <c r="R31" s="61">
        <v>6721631254</v>
      </c>
      <c r="S31" s="42" t="s">
        <v>255</v>
      </c>
      <c r="T31" s="42" t="s">
        <v>256</v>
      </c>
      <c r="U31" s="312" t="s">
        <v>31</v>
      </c>
    </row>
    <row r="32" spans="1:21" ht="25.5">
      <c r="A32" s="54">
        <v>24</v>
      </c>
      <c r="B32" s="55" t="s">
        <v>441</v>
      </c>
      <c r="C32" s="56" t="s">
        <v>198</v>
      </c>
      <c r="D32" s="57" t="s">
        <v>37</v>
      </c>
      <c r="E32" s="56" t="s">
        <v>59</v>
      </c>
      <c r="F32" s="56" t="s">
        <v>60</v>
      </c>
      <c r="G32" s="56" t="s">
        <v>488</v>
      </c>
      <c r="H32" s="57" t="s">
        <v>489</v>
      </c>
      <c r="I32" s="58">
        <v>1</v>
      </c>
      <c r="J32" s="56" t="s">
        <v>29</v>
      </c>
      <c r="K32" s="56" t="s">
        <v>29</v>
      </c>
      <c r="L32" s="303" t="str">
        <f t="shared" si="1"/>
        <v>C11</v>
      </c>
      <c r="M32" s="59">
        <v>692</v>
      </c>
      <c r="N32" s="59">
        <v>0</v>
      </c>
      <c r="O32" s="60">
        <f t="shared" si="0"/>
        <v>692</v>
      </c>
      <c r="P32" s="56" t="s">
        <v>431</v>
      </c>
      <c r="Q32" s="56" t="s">
        <v>432</v>
      </c>
      <c r="R32" s="61">
        <v>6721631254</v>
      </c>
      <c r="S32" s="42" t="s">
        <v>255</v>
      </c>
      <c r="T32" s="42" t="s">
        <v>256</v>
      </c>
      <c r="U32" s="312" t="s">
        <v>31</v>
      </c>
    </row>
    <row r="33" spans="1:21" ht="25.5">
      <c r="A33" s="54">
        <v>25</v>
      </c>
      <c r="B33" s="55" t="s">
        <v>441</v>
      </c>
      <c r="C33" s="56" t="s">
        <v>434</v>
      </c>
      <c r="D33" s="57" t="s">
        <v>276</v>
      </c>
      <c r="E33" s="56" t="s">
        <v>59</v>
      </c>
      <c r="F33" s="56" t="s">
        <v>60</v>
      </c>
      <c r="G33" s="56" t="s">
        <v>490</v>
      </c>
      <c r="H33" s="57" t="s">
        <v>491</v>
      </c>
      <c r="I33" s="58">
        <v>1</v>
      </c>
      <c r="J33" s="56" t="s">
        <v>29</v>
      </c>
      <c r="K33" s="56" t="s">
        <v>29</v>
      </c>
      <c r="L33" s="303" t="str">
        <f t="shared" si="1"/>
        <v>C11</v>
      </c>
      <c r="M33" s="59">
        <v>1302</v>
      </c>
      <c r="N33" s="59">
        <v>0</v>
      </c>
      <c r="O33" s="60">
        <f t="shared" si="0"/>
        <v>1302</v>
      </c>
      <c r="P33" s="56" t="s">
        <v>431</v>
      </c>
      <c r="Q33" s="56" t="s">
        <v>432</v>
      </c>
      <c r="R33" s="61">
        <v>6721631254</v>
      </c>
      <c r="S33" s="42" t="s">
        <v>255</v>
      </c>
      <c r="T33" s="42" t="s">
        <v>256</v>
      </c>
      <c r="U33" s="312" t="s">
        <v>31</v>
      </c>
    </row>
    <row r="34" spans="1:21" ht="25.5">
      <c r="A34" s="54">
        <v>26</v>
      </c>
      <c r="B34" s="55" t="s">
        <v>441</v>
      </c>
      <c r="C34" s="56" t="s">
        <v>198</v>
      </c>
      <c r="D34" s="57" t="s">
        <v>42</v>
      </c>
      <c r="E34" s="56" t="s">
        <v>59</v>
      </c>
      <c r="F34" s="56" t="s">
        <v>60</v>
      </c>
      <c r="G34" s="56" t="s">
        <v>492</v>
      </c>
      <c r="H34" s="57" t="s">
        <v>493</v>
      </c>
      <c r="I34" s="58">
        <v>1</v>
      </c>
      <c r="J34" s="56" t="s">
        <v>29</v>
      </c>
      <c r="K34" s="56" t="s">
        <v>29</v>
      </c>
      <c r="L34" s="303" t="str">
        <f t="shared" si="1"/>
        <v>C11</v>
      </c>
      <c r="M34" s="59">
        <v>846</v>
      </c>
      <c r="N34" s="59">
        <v>0</v>
      </c>
      <c r="O34" s="60">
        <f t="shared" si="0"/>
        <v>846</v>
      </c>
      <c r="P34" s="56" t="s">
        <v>431</v>
      </c>
      <c r="Q34" s="56" t="s">
        <v>432</v>
      </c>
      <c r="R34" s="61">
        <v>6721631254</v>
      </c>
      <c r="S34" s="42" t="s">
        <v>255</v>
      </c>
      <c r="T34" s="42" t="s">
        <v>256</v>
      </c>
      <c r="U34" s="312" t="s">
        <v>31</v>
      </c>
    </row>
    <row r="35" spans="1:21" ht="25.5">
      <c r="A35" s="54">
        <v>27</v>
      </c>
      <c r="B35" s="55" t="s">
        <v>441</v>
      </c>
      <c r="C35" s="56" t="s">
        <v>198</v>
      </c>
      <c r="D35" s="57" t="s">
        <v>451</v>
      </c>
      <c r="E35" s="56" t="s">
        <v>59</v>
      </c>
      <c r="F35" s="56" t="s">
        <v>60</v>
      </c>
      <c r="G35" s="56" t="s">
        <v>494</v>
      </c>
      <c r="H35" s="57" t="s">
        <v>495</v>
      </c>
      <c r="I35" s="58">
        <v>1</v>
      </c>
      <c r="J35" s="56" t="s">
        <v>29</v>
      </c>
      <c r="K35" s="56" t="s">
        <v>29</v>
      </c>
      <c r="L35" s="303" t="str">
        <f t="shared" si="1"/>
        <v>C11</v>
      </c>
      <c r="M35" s="59">
        <v>776</v>
      </c>
      <c r="N35" s="59">
        <v>0</v>
      </c>
      <c r="O35" s="60">
        <f t="shared" si="0"/>
        <v>776</v>
      </c>
      <c r="P35" s="56" t="s">
        <v>431</v>
      </c>
      <c r="Q35" s="56" t="s">
        <v>432</v>
      </c>
      <c r="R35" s="61">
        <v>6721631254</v>
      </c>
      <c r="S35" s="42" t="s">
        <v>255</v>
      </c>
      <c r="T35" s="42" t="s">
        <v>256</v>
      </c>
      <c r="U35" s="312" t="s">
        <v>31</v>
      </c>
    </row>
    <row r="36" spans="1:21" ht="25.5">
      <c r="A36" s="54">
        <v>28</v>
      </c>
      <c r="B36" s="55" t="s">
        <v>441</v>
      </c>
      <c r="C36" s="56" t="s">
        <v>198</v>
      </c>
      <c r="D36" s="57" t="s">
        <v>32</v>
      </c>
      <c r="E36" s="56" t="s">
        <v>59</v>
      </c>
      <c r="F36" s="56" t="s">
        <v>60</v>
      </c>
      <c r="G36" s="56" t="s">
        <v>496</v>
      </c>
      <c r="H36" s="57" t="s">
        <v>497</v>
      </c>
      <c r="I36" s="58">
        <v>1</v>
      </c>
      <c r="J36" s="56" t="s">
        <v>29</v>
      </c>
      <c r="K36" s="56" t="s">
        <v>29</v>
      </c>
      <c r="L36" s="303" t="str">
        <f t="shared" si="1"/>
        <v>C11</v>
      </c>
      <c r="M36" s="59">
        <v>598</v>
      </c>
      <c r="N36" s="59">
        <v>0</v>
      </c>
      <c r="O36" s="60">
        <f t="shared" si="0"/>
        <v>598</v>
      </c>
      <c r="P36" s="56" t="s">
        <v>431</v>
      </c>
      <c r="Q36" s="56" t="s">
        <v>432</v>
      </c>
      <c r="R36" s="61">
        <v>6721631254</v>
      </c>
      <c r="S36" s="42" t="s">
        <v>255</v>
      </c>
      <c r="T36" s="42" t="s">
        <v>256</v>
      </c>
      <c r="U36" s="312" t="s">
        <v>31</v>
      </c>
    </row>
    <row r="37" spans="1:21" ht="25.5">
      <c r="A37" s="54">
        <v>29</v>
      </c>
      <c r="B37" s="55" t="s">
        <v>441</v>
      </c>
      <c r="C37" s="56" t="s">
        <v>46</v>
      </c>
      <c r="D37" s="57" t="s">
        <v>33</v>
      </c>
      <c r="E37" s="56" t="s">
        <v>59</v>
      </c>
      <c r="F37" s="56" t="s">
        <v>60</v>
      </c>
      <c r="G37" s="56" t="s">
        <v>498</v>
      </c>
      <c r="H37" s="57" t="s">
        <v>499</v>
      </c>
      <c r="I37" s="58">
        <v>1</v>
      </c>
      <c r="J37" s="56" t="s">
        <v>29</v>
      </c>
      <c r="K37" s="56" t="s">
        <v>29</v>
      </c>
      <c r="L37" s="303" t="str">
        <f t="shared" si="1"/>
        <v>C11</v>
      </c>
      <c r="M37" s="59">
        <v>536</v>
      </c>
      <c r="N37" s="59">
        <v>0</v>
      </c>
      <c r="O37" s="60">
        <f t="shared" si="0"/>
        <v>536</v>
      </c>
      <c r="P37" s="56" t="s">
        <v>431</v>
      </c>
      <c r="Q37" s="56" t="s">
        <v>432</v>
      </c>
      <c r="R37" s="61">
        <v>6721631254</v>
      </c>
      <c r="S37" s="42" t="s">
        <v>255</v>
      </c>
      <c r="T37" s="42" t="s">
        <v>256</v>
      </c>
      <c r="U37" s="312" t="s">
        <v>31</v>
      </c>
    </row>
    <row r="38" spans="1:21" ht="25.5">
      <c r="A38" s="54">
        <v>30</v>
      </c>
      <c r="B38" s="55" t="s">
        <v>441</v>
      </c>
      <c r="C38" s="56" t="s">
        <v>434</v>
      </c>
      <c r="D38" s="57" t="s">
        <v>451</v>
      </c>
      <c r="E38" s="56" t="s">
        <v>59</v>
      </c>
      <c r="F38" s="56" t="s">
        <v>60</v>
      </c>
      <c r="G38" s="56" t="s">
        <v>500</v>
      </c>
      <c r="H38" s="57" t="s">
        <v>501</v>
      </c>
      <c r="I38" s="58">
        <v>1</v>
      </c>
      <c r="J38" s="56" t="s">
        <v>29</v>
      </c>
      <c r="K38" s="56" t="s">
        <v>29</v>
      </c>
      <c r="L38" s="303" t="str">
        <f t="shared" si="1"/>
        <v>C11</v>
      </c>
      <c r="M38" s="59">
        <v>1233</v>
      </c>
      <c r="N38" s="59">
        <v>0</v>
      </c>
      <c r="O38" s="60">
        <f t="shared" si="0"/>
        <v>1233</v>
      </c>
      <c r="P38" s="56" t="s">
        <v>431</v>
      </c>
      <c r="Q38" s="56" t="s">
        <v>432</v>
      </c>
      <c r="R38" s="61">
        <v>6721631254</v>
      </c>
      <c r="S38" s="42" t="s">
        <v>255</v>
      </c>
      <c r="T38" s="42" t="s">
        <v>256</v>
      </c>
      <c r="U38" s="312" t="s">
        <v>31</v>
      </c>
    </row>
    <row r="39" spans="1:21" ht="25.5">
      <c r="A39" s="54">
        <v>31</v>
      </c>
      <c r="B39" s="55" t="s">
        <v>441</v>
      </c>
      <c r="C39" s="56" t="s">
        <v>434</v>
      </c>
      <c r="D39" s="57" t="s">
        <v>42</v>
      </c>
      <c r="E39" s="56" t="s">
        <v>59</v>
      </c>
      <c r="F39" s="56" t="s">
        <v>60</v>
      </c>
      <c r="G39" s="56" t="s">
        <v>502</v>
      </c>
      <c r="H39" s="57" t="s">
        <v>503</v>
      </c>
      <c r="I39" s="58">
        <v>1</v>
      </c>
      <c r="J39" s="56" t="s">
        <v>29</v>
      </c>
      <c r="K39" s="56" t="s">
        <v>29</v>
      </c>
      <c r="L39" s="303" t="str">
        <f t="shared" si="1"/>
        <v>C11</v>
      </c>
      <c r="M39" s="59">
        <v>1001</v>
      </c>
      <c r="N39" s="59">
        <v>0</v>
      </c>
      <c r="O39" s="60">
        <f t="shared" si="0"/>
        <v>1001</v>
      </c>
      <c r="P39" s="56" t="s">
        <v>431</v>
      </c>
      <c r="Q39" s="56" t="s">
        <v>432</v>
      </c>
      <c r="R39" s="61">
        <v>6721631254</v>
      </c>
      <c r="S39" s="42" t="s">
        <v>255</v>
      </c>
      <c r="T39" s="42" t="s">
        <v>256</v>
      </c>
      <c r="U39" s="312" t="s">
        <v>31</v>
      </c>
    </row>
    <row r="40" spans="1:21" ht="25.5">
      <c r="A40" s="54">
        <v>32</v>
      </c>
      <c r="B40" s="55" t="s">
        <v>441</v>
      </c>
      <c r="C40" s="56" t="s">
        <v>434</v>
      </c>
      <c r="D40" s="57" t="s">
        <v>37</v>
      </c>
      <c r="E40" s="56" t="s">
        <v>59</v>
      </c>
      <c r="F40" s="56" t="s">
        <v>60</v>
      </c>
      <c r="G40" s="56" t="s">
        <v>504</v>
      </c>
      <c r="H40" s="57" t="s">
        <v>505</v>
      </c>
      <c r="I40" s="58">
        <v>1</v>
      </c>
      <c r="J40" s="56" t="s">
        <v>29</v>
      </c>
      <c r="K40" s="56" t="s">
        <v>29</v>
      </c>
      <c r="L40" s="303" t="str">
        <f t="shared" si="1"/>
        <v>C11</v>
      </c>
      <c r="M40" s="59">
        <v>1200</v>
      </c>
      <c r="N40" s="59">
        <v>0</v>
      </c>
      <c r="O40" s="60">
        <f t="shared" si="0"/>
        <v>1200</v>
      </c>
      <c r="P40" s="56" t="s">
        <v>431</v>
      </c>
      <c r="Q40" s="56" t="s">
        <v>432</v>
      </c>
      <c r="R40" s="61">
        <v>6721631254</v>
      </c>
      <c r="S40" s="42" t="s">
        <v>255</v>
      </c>
      <c r="T40" s="42" t="s">
        <v>256</v>
      </c>
      <c r="U40" s="312" t="s">
        <v>31</v>
      </c>
    </row>
    <row r="41" spans="1:21" ht="25.5">
      <c r="A41" s="54">
        <v>33</v>
      </c>
      <c r="B41" s="55" t="s">
        <v>441</v>
      </c>
      <c r="C41" s="56" t="s">
        <v>428</v>
      </c>
      <c r="D41" s="57" t="s">
        <v>42</v>
      </c>
      <c r="E41" s="56" t="s">
        <v>59</v>
      </c>
      <c r="F41" s="56" t="s">
        <v>60</v>
      </c>
      <c r="G41" s="56" t="s">
        <v>506</v>
      </c>
      <c r="H41" s="57" t="s">
        <v>507</v>
      </c>
      <c r="I41" s="58">
        <v>1</v>
      </c>
      <c r="J41" s="56" t="s">
        <v>29</v>
      </c>
      <c r="K41" s="56" t="s">
        <v>29</v>
      </c>
      <c r="L41" s="303" t="str">
        <f t="shared" si="1"/>
        <v>C11</v>
      </c>
      <c r="M41" s="59">
        <v>3331</v>
      </c>
      <c r="N41" s="59">
        <v>0</v>
      </c>
      <c r="O41" s="60">
        <f t="shared" si="0"/>
        <v>3331</v>
      </c>
      <c r="P41" s="56" t="s">
        <v>431</v>
      </c>
      <c r="Q41" s="56" t="s">
        <v>432</v>
      </c>
      <c r="R41" s="61">
        <v>6721631254</v>
      </c>
      <c r="S41" s="42" t="s">
        <v>255</v>
      </c>
      <c r="T41" s="42" t="s">
        <v>256</v>
      </c>
      <c r="U41" s="312" t="s">
        <v>31</v>
      </c>
    </row>
    <row r="44" ht="14.25">
      <c r="Q44" s="188"/>
    </row>
  </sheetData>
  <sheetProtection/>
  <mergeCells count="12">
    <mergeCell ref="A5:A7"/>
    <mergeCell ref="B5:H6"/>
    <mergeCell ref="I5:L5"/>
    <mergeCell ref="I6:I7"/>
    <mergeCell ref="J6:K6"/>
    <mergeCell ref="L6:L7"/>
    <mergeCell ref="U6:U7"/>
    <mergeCell ref="M5:O6"/>
    <mergeCell ref="P5:R6"/>
    <mergeCell ref="S5:T6"/>
    <mergeCell ref="B2:T2"/>
    <mergeCell ref="B3:T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V13" sqref="V13"/>
    </sheetView>
  </sheetViews>
  <sheetFormatPr defaultColWidth="9.00390625" defaultRowHeight="14.25"/>
  <cols>
    <col min="1" max="1" width="7.125" style="0" customWidth="1"/>
    <col min="4" max="4" width="6.875" style="0" customWidth="1"/>
    <col min="7" max="7" width="14.50390625" style="0" customWidth="1"/>
    <col min="16" max="16" width="13.25390625" style="0" customWidth="1"/>
    <col min="18" max="18" width="10.375" style="0" customWidth="1"/>
    <col min="21" max="21" width="18.25390625" style="0" customWidth="1"/>
  </cols>
  <sheetData>
    <row r="2" spans="1:20" ht="15.75">
      <c r="A2" s="1"/>
      <c r="B2" s="432" t="s">
        <v>201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6.5" thickBot="1">
      <c r="A3" s="1"/>
      <c r="B3" s="432" t="s">
        <v>224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21" ht="17.25" thickBot="1">
      <c r="A4" s="420" t="s">
        <v>567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2"/>
    </row>
    <row r="5" spans="1:21" ht="26.25" customHeight="1">
      <c r="A5" s="423" t="s">
        <v>1</v>
      </c>
      <c r="B5" s="469" t="s">
        <v>19</v>
      </c>
      <c r="C5" s="470"/>
      <c r="D5" s="470"/>
      <c r="E5" s="470"/>
      <c r="F5" s="470"/>
      <c r="G5" s="470"/>
      <c r="H5" s="471"/>
      <c r="I5" s="446" t="s">
        <v>24</v>
      </c>
      <c r="J5" s="447"/>
      <c r="K5" s="447"/>
      <c r="L5" s="448"/>
      <c r="M5" s="451" t="s">
        <v>568</v>
      </c>
      <c r="N5" s="452"/>
      <c r="O5" s="453"/>
      <c r="P5" s="457" t="s">
        <v>18</v>
      </c>
      <c r="Q5" s="458"/>
      <c r="R5" s="459"/>
      <c r="S5" s="465" t="s">
        <v>17</v>
      </c>
      <c r="T5" s="466"/>
      <c r="U5" s="534" t="s">
        <v>566</v>
      </c>
    </row>
    <row r="6" spans="1:22" ht="26.25" customHeight="1">
      <c r="A6" s="423"/>
      <c r="B6" s="472"/>
      <c r="C6" s="473"/>
      <c r="D6" s="473"/>
      <c r="E6" s="473"/>
      <c r="F6" s="473"/>
      <c r="G6" s="473"/>
      <c r="H6" s="474"/>
      <c r="I6" s="444" t="s">
        <v>9</v>
      </c>
      <c r="J6" s="496" t="s">
        <v>577</v>
      </c>
      <c r="K6" s="476"/>
      <c r="L6" s="449" t="s">
        <v>578</v>
      </c>
      <c r="M6" s="454"/>
      <c r="N6" s="455"/>
      <c r="O6" s="456"/>
      <c r="P6" s="460"/>
      <c r="Q6" s="461"/>
      <c r="R6" s="462"/>
      <c r="S6" s="467"/>
      <c r="T6" s="468"/>
      <c r="U6" s="534"/>
      <c r="V6" s="369" t="s">
        <v>16</v>
      </c>
    </row>
    <row r="7" spans="1:22" ht="28.5" customHeight="1">
      <c r="A7" s="424"/>
      <c r="B7" s="43" t="s">
        <v>20</v>
      </c>
      <c r="C7" s="43" t="s">
        <v>27</v>
      </c>
      <c r="D7" s="44" t="s">
        <v>14</v>
      </c>
      <c r="E7" s="43" t="s">
        <v>15</v>
      </c>
      <c r="F7" s="43" t="s">
        <v>21</v>
      </c>
      <c r="G7" s="43" t="s">
        <v>202</v>
      </c>
      <c r="H7" s="44" t="s">
        <v>10</v>
      </c>
      <c r="I7" s="445"/>
      <c r="J7" s="45" t="s">
        <v>22</v>
      </c>
      <c r="K7" s="45" t="s">
        <v>23</v>
      </c>
      <c r="L7" s="450"/>
      <c r="M7" s="45" t="s">
        <v>2</v>
      </c>
      <c r="N7" s="45" t="s">
        <v>3</v>
      </c>
      <c r="O7" s="45" t="s">
        <v>4</v>
      </c>
      <c r="P7" s="46" t="s">
        <v>6</v>
      </c>
      <c r="Q7" s="46" t="s">
        <v>5</v>
      </c>
      <c r="R7" s="46" t="s">
        <v>0</v>
      </c>
      <c r="S7" s="47" t="s">
        <v>12</v>
      </c>
      <c r="T7" s="47" t="s">
        <v>13</v>
      </c>
      <c r="U7" s="535"/>
      <c r="V7" s="371"/>
    </row>
    <row r="8" spans="1:22" ht="14.25">
      <c r="A8" s="11"/>
      <c r="B8" s="11"/>
      <c r="C8" s="11"/>
      <c r="D8" s="30"/>
      <c r="E8" s="11"/>
      <c r="F8" s="11"/>
      <c r="G8" s="11"/>
      <c r="H8" s="30"/>
      <c r="I8" s="27">
        <f>SUM(I9:I9)</f>
        <v>24</v>
      </c>
      <c r="J8" s="31"/>
      <c r="K8" s="31"/>
      <c r="L8" s="31"/>
      <c r="M8" s="32">
        <f>SUM(M9:M9)</f>
        <v>14818</v>
      </c>
      <c r="N8" s="32">
        <f>SUM(N9:N9)</f>
        <v>0</v>
      </c>
      <c r="O8" s="32">
        <f>SUM(O9:O9)</f>
        <v>14818</v>
      </c>
      <c r="P8" s="33"/>
      <c r="Q8" s="33"/>
      <c r="R8" s="33"/>
      <c r="S8" s="34"/>
      <c r="T8" s="34"/>
      <c r="U8" s="199"/>
      <c r="V8" s="328"/>
    </row>
    <row r="9" spans="1:22" ht="38.25">
      <c r="A9" s="10">
        <v>1</v>
      </c>
      <c r="B9" s="35" t="s">
        <v>508</v>
      </c>
      <c r="C9" s="36" t="s">
        <v>46</v>
      </c>
      <c r="D9" s="37" t="s">
        <v>42</v>
      </c>
      <c r="E9" s="36" t="s">
        <v>59</v>
      </c>
      <c r="F9" s="36" t="s">
        <v>60</v>
      </c>
      <c r="G9" s="36" t="s">
        <v>509</v>
      </c>
      <c r="H9" s="37" t="s">
        <v>510</v>
      </c>
      <c r="I9" s="38">
        <v>24</v>
      </c>
      <c r="J9" s="36" t="s">
        <v>29</v>
      </c>
      <c r="K9" s="36" t="s">
        <v>29</v>
      </c>
      <c r="L9" s="231" t="str">
        <f>+K9</f>
        <v>C11</v>
      </c>
      <c r="M9" s="39">
        <v>14818</v>
      </c>
      <c r="N9" s="39">
        <v>0</v>
      </c>
      <c r="O9" s="40">
        <f>SUM(M9:N9)</f>
        <v>14818</v>
      </c>
      <c r="P9" s="36" t="s">
        <v>511</v>
      </c>
      <c r="Q9" s="36" t="s">
        <v>512</v>
      </c>
      <c r="R9" s="41" t="s">
        <v>513</v>
      </c>
      <c r="S9" s="42" t="s">
        <v>255</v>
      </c>
      <c r="T9" s="42" t="s">
        <v>256</v>
      </c>
      <c r="U9" s="198">
        <v>17</v>
      </c>
      <c r="V9" s="312" t="s">
        <v>31</v>
      </c>
    </row>
  </sheetData>
  <sheetProtection/>
  <mergeCells count="14">
    <mergeCell ref="B2:T2"/>
    <mergeCell ref="B3:T3"/>
    <mergeCell ref="A5:A7"/>
    <mergeCell ref="B5:H6"/>
    <mergeCell ref="J6:K6"/>
    <mergeCell ref="I5:L5"/>
    <mergeCell ref="M5:O6"/>
    <mergeCell ref="P5:R6"/>
    <mergeCell ref="V6:V7"/>
    <mergeCell ref="S5:T6"/>
    <mergeCell ref="I6:I7"/>
    <mergeCell ref="L6:L7"/>
    <mergeCell ref="A4:U4"/>
    <mergeCell ref="U5:U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12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2" max="2" width="18.75390625" style="0" customWidth="1"/>
    <col min="3" max="3" width="19.625" style="0" customWidth="1"/>
    <col min="5" max="5" width="10.50390625" style="0" bestFit="1" customWidth="1"/>
  </cols>
  <sheetData>
    <row r="3" spans="2:3" ht="18">
      <c r="B3" s="329" t="s">
        <v>595</v>
      </c>
      <c r="C3" s="329" t="s">
        <v>596</v>
      </c>
    </row>
    <row r="4" spans="2:5" ht="18">
      <c r="B4" s="334" t="s">
        <v>29</v>
      </c>
      <c r="C4" s="332">
        <v>621189</v>
      </c>
      <c r="E4" s="536"/>
    </row>
    <row r="5" spans="2:3" ht="18">
      <c r="B5" s="335" t="s">
        <v>169</v>
      </c>
      <c r="C5" s="332">
        <v>264314</v>
      </c>
    </row>
    <row r="6" spans="2:3" ht="18">
      <c r="B6" s="335" t="s">
        <v>40</v>
      </c>
      <c r="C6" s="332">
        <v>98</v>
      </c>
    </row>
    <row r="7" spans="2:5" ht="18">
      <c r="B7" s="335" t="s">
        <v>43</v>
      </c>
      <c r="C7" s="332">
        <v>2938</v>
      </c>
      <c r="E7" s="536"/>
    </row>
    <row r="8" spans="2:3" ht="18">
      <c r="B8" s="335" t="s">
        <v>36</v>
      </c>
      <c r="C8" s="332">
        <v>246811</v>
      </c>
    </row>
    <row r="9" spans="2:3" ht="18">
      <c r="B9" s="336" t="s">
        <v>522</v>
      </c>
      <c r="C9" s="333">
        <v>33677</v>
      </c>
    </row>
    <row r="10" spans="2:3" ht="18">
      <c r="B10" s="336" t="s">
        <v>534</v>
      </c>
      <c r="C10" s="333">
        <v>6951</v>
      </c>
    </row>
    <row r="11" spans="2:3" ht="18.75" thickBot="1">
      <c r="B11" s="336" t="s">
        <v>34</v>
      </c>
      <c r="C11" s="333">
        <v>127666</v>
      </c>
    </row>
    <row r="12" spans="2:3" ht="18.75" thickBot="1">
      <c r="B12" s="330" t="s">
        <v>597</v>
      </c>
      <c r="C12" s="331">
        <f>SUM(C4:C11)</f>
        <v>1303644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V7" sqref="V7:V10"/>
    </sheetView>
  </sheetViews>
  <sheetFormatPr defaultColWidth="9.00390625" defaultRowHeight="14.25"/>
  <cols>
    <col min="1" max="1" width="5.25390625" style="0" customWidth="1"/>
    <col min="7" max="7" width="14.50390625" style="0" customWidth="1"/>
    <col min="9" max="9" width="9.50390625" style="0" customWidth="1"/>
    <col min="16" max="16" width="11.25390625" style="0" customWidth="1"/>
    <col min="17" max="17" width="12.50390625" style="0" customWidth="1"/>
    <col min="21" max="21" width="12.75390625" style="0" customWidth="1"/>
  </cols>
  <sheetData>
    <row r="2" spans="2:20" ht="15.75"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</row>
    <row r="3" spans="2:20" ht="15.75">
      <c r="B3" s="432" t="s">
        <v>201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2:21" ht="16.5" thickBot="1">
      <c r="B4" s="432" t="s">
        <v>224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181"/>
    </row>
    <row r="5" spans="1:21" ht="18" customHeight="1" thickBot="1">
      <c r="A5" s="420" t="s">
        <v>567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2"/>
    </row>
    <row r="6" spans="1:21" ht="27.75" customHeight="1">
      <c r="A6" s="423" t="s">
        <v>1</v>
      </c>
      <c r="B6" s="433" t="s">
        <v>19</v>
      </c>
      <c r="C6" s="434"/>
      <c r="D6" s="434"/>
      <c r="E6" s="434"/>
      <c r="F6" s="434"/>
      <c r="G6" s="434"/>
      <c r="H6" s="435"/>
      <c r="I6" s="405" t="s">
        <v>24</v>
      </c>
      <c r="J6" s="406"/>
      <c r="K6" s="406"/>
      <c r="L6" s="407"/>
      <c r="M6" s="439" t="s">
        <v>568</v>
      </c>
      <c r="N6" s="440"/>
      <c r="O6" s="441"/>
      <c r="P6" s="408" t="s">
        <v>18</v>
      </c>
      <c r="Q6" s="409"/>
      <c r="R6" s="410"/>
      <c r="S6" s="414" t="s">
        <v>17</v>
      </c>
      <c r="T6" s="415"/>
      <c r="U6" s="425" t="s">
        <v>566</v>
      </c>
    </row>
    <row r="7" spans="1:22" ht="27.75" customHeight="1">
      <c r="A7" s="423"/>
      <c r="B7" s="436"/>
      <c r="C7" s="437"/>
      <c r="D7" s="437"/>
      <c r="E7" s="437"/>
      <c r="F7" s="437"/>
      <c r="G7" s="437"/>
      <c r="H7" s="438"/>
      <c r="I7" s="418" t="s">
        <v>9</v>
      </c>
      <c r="J7" s="427" t="s">
        <v>577</v>
      </c>
      <c r="K7" s="428"/>
      <c r="L7" s="429" t="s">
        <v>578</v>
      </c>
      <c r="M7" s="419"/>
      <c r="N7" s="442"/>
      <c r="O7" s="443"/>
      <c r="P7" s="411"/>
      <c r="Q7" s="412"/>
      <c r="R7" s="413"/>
      <c r="S7" s="416"/>
      <c r="T7" s="417"/>
      <c r="U7" s="425"/>
      <c r="V7" s="369" t="s">
        <v>16</v>
      </c>
    </row>
    <row r="8" spans="1:22" ht="32.25" customHeight="1">
      <c r="A8" s="424"/>
      <c r="B8" s="232" t="s">
        <v>20</v>
      </c>
      <c r="C8" s="232" t="s">
        <v>27</v>
      </c>
      <c r="D8" s="233" t="s">
        <v>14</v>
      </c>
      <c r="E8" s="232" t="s">
        <v>15</v>
      </c>
      <c r="F8" s="232" t="s">
        <v>21</v>
      </c>
      <c r="G8" s="232" t="s">
        <v>202</v>
      </c>
      <c r="H8" s="233" t="s">
        <v>10</v>
      </c>
      <c r="I8" s="419"/>
      <c r="J8" s="234" t="s">
        <v>22</v>
      </c>
      <c r="K8" s="234" t="s">
        <v>23</v>
      </c>
      <c r="L8" s="430"/>
      <c r="M8" s="234" t="s">
        <v>2</v>
      </c>
      <c r="N8" s="234" t="s">
        <v>3</v>
      </c>
      <c r="O8" s="234" t="s">
        <v>4</v>
      </c>
      <c r="P8" s="235" t="s">
        <v>6</v>
      </c>
      <c r="Q8" s="235" t="s">
        <v>5</v>
      </c>
      <c r="R8" s="235" t="s">
        <v>0</v>
      </c>
      <c r="S8" s="236" t="s">
        <v>12</v>
      </c>
      <c r="T8" s="236" t="s">
        <v>13</v>
      </c>
      <c r="U8" s="426"/>
      <c r="V8" s="370"/>
    </row>
    <row r="9" spans="1:22" ht="14.25">
      <c r="A9" s="11"/>
      <c r="B9" s="237"/>
      <c r="C9" s="237"/>
      <c r="D9" s="238"/>
      <c r="E9" s="237"/>
      <c r="F9" s="237"/>
      <c r="G9" s="237"/>
      <c r="H9" s="238"/>
      <c r="I9" s="234">
        <f>SUM(I10:I10)</f>
        <v>15</v>
      </c>
      <c r="J9" s="239"/>
      <c r="K9" s="239"/>
      <c r="L9" s="239"/>
      <c r="M9" s="240">
        <f>SUM(M10:M10)</f>
        <v>29714</v>
      </c>
      <c r="N9" s="240">
        <f>SUM(N10:N10)</f>
        <v>0</v>
      </c>
      <c r="O9" s="240">
        <f>SUM(O10:O10)</f>
        <v>29714</v>
      </c>
      <c r="P9" s="241"/>
      <c r="Q9" s="241"/>
      <c r="R9" s="241"/>
      <c r="S9" s="242"/>
      <c r="T9" s="242"/>
      <c r="U9" s="243"/>
      <c r="V9" s="371"/>
    </row>
    <row r="10" spans="1:22" ht="52.5" customHeight="1">
      <c r="A10" s="10" t="s">
        <v>291</v>
      </c>
      <c r="B10" s="244" t="s">
        <v>275</v>
      </c>
      <c r="C10" s="245" t="s">
        <v>65</v>
      </c>
      <c r="D10" s="246" t="s">
        <v>276</v>
      </c>
      <c r="E10" s="245" t="s">
        <v>59</v>
      </c>
      <c r="F10" s="245" t="s">
        <v>60</v>
      </c>
      <c r="G10" s="245" t="s">
        <v>277</v>
      </c>
      <c r="H10" s="246" t="s">
        <v>278</v>
      </c>
      <c r="I10" s="247">
        <v>15</v>
      </c>
      <c r="J10" s="245" t="s">
        <v>29</v>
      </c>
      <c r="K10" s="245" t="s">
        <v>29</v>
      </c>
      <c r="L10" s="248" t="str">
        <f>+K10</f>
        <v>C11</v>
      </c>
      <c r="M10" s="249">
        <v>29714</v>
      </c>
      <c r="N10" s="249">
        <v>0</v>
      </c>
      <c r="O10" s="250">
        <f>SUM(M10:N10)</f>
        <v>29714</v>
      </c>
      <c r="P10" s="245" t="s">
        <v>279</v>
      </c>
      <c r="Q10" s="245" t="s">
        <v>280</v>
      </c>
      <c r="R10" s="251">
        <v>6721545997</v>
      </c>
      <c r="S10" s="42" t="s">
        <v>255</v>
      </c>
      <c r="T10" s="42" t="s">
        <v>256</v>
      </c>
      <c r="U10" s="252">
        <v>32</v>
      </c>
      <c r="V10" s="312" t="s">
        <v>31</v>
      </c>
    </row>
    <row r="11" ht="14.25">
      <c r="V11" s="313"/>
    </row>
  </sheetData>
  <sheetProtection/>
  <mergeCells count="15">
    <mergeCell ref="V7:V9"/>
    <mergeCell ref="B2:T2"/>
    <mergeCell ref="B3:T3"/>
    <mergeCell ref="B4:T4"/>
    <mergeCell ref="B6:H7"/>
    <mergeCell ref="M6:O7"/>
    <mergeCell ref="I6:L6"/>
    <mergeCell ref="P6:R7"/>
    <mergeCell ref="S6:T7"/>
    <mergeCell ref="I7:I8"/>
    <mergeCell ref="A5:U5"/>
    <mergeCell ref="A6:A8"/>
    <mergeCell ref="U6:U8"/>
    <mergeCell ref="J7:K7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V7" sqref="V7:V10"/>
    </sheetView>
  </sheetViews>
  <sheetFormatPr defaultColWidth="9.00390625" defaultRowHeight="14.25"/>
  <cols>
    <col min="21" max="21" width="16.00390625" style="0" customWidth="1"/>
  </cols>
  <sheetData>
    <row r="2" spans="2:20" ht="15.75"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</row>
    <row r="3" spans="2:20" ht="15.75">
      <c r="B3" s="432" t="s">
        <v>201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2:20" ht="16.5" thickBot="1">
      <c r="B4" s="432" t="s">
        <v>224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</row>
    <row r="5" spans="1:21" ht="17.25" thickBot="1">
      <c r="A5" s="420" t="s">
        <v>567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2"/>
    </row>
    <row r="6" spans="1:21" ht="24" customHeight="1">
      <c r="A6" s="423" t="s">
        <v>1</v>
      </c>
      <c r="B6" s="469" t="s">
        <v>19</v>
      </c>
      <c r="C6" s="470"/>
      <c r="D6" s="470"/>
      <c r="E6" s="470"/>
      <c r="F6" s="470"/>
      <c r="G6" s="470"/>
      <c r="H6" s="471"/>
      <c r="I6" s="446" t="s">
        <v>24</v>
      </c>
      <c r="J6" s="447"/>
      <c r="K6" s="447"/>
      <c r="L6" s="448"/>
      <c r="M6" s="451" t="s">
        <v>568</v>
      </c>
      <c r="N6" s="452"/>
      <c r="O6" s="453"/>
      <c r="P6" s="457" t="s">
        <v>18</v>
      </c>
      <c r="Q6" s="458"/>
      <c r="R6" s="459"/>
      <c r="S6" s="465" t="s">
        <v>17</v>
      </c>
      <c r="T6" s="466"/>
      <c r="U6" s="463" t="s">
        <v>566</v>
      </c>
    </row>
    <row r="7" spans="1:22" ht="24" customHeight="1">
      <c r="A7" s="423"/>
      <c r="B7" s="472"/>
      <c r="C7" s="473"/>
      <c r="D7" s="473"/>
      <c r="E7" s="473"/>
      <c r="F7" s="473"/>
      <c r="G7" s="473"/>
      <c r="H7" s="474"/>
      <c r="I7" s="444" t="s">
        <v>9</v>
      </c>
      <c r="J7" s="475" t="s">
        <v>577</v>
      </c>
      <c r="K7" s="476"/>
      <c r="L7" s="449" t="s">
        <v>578</v>
      </c>
      <c r="M7" s="454"/>
      <c r="N7" s="455"/>
      <c r="O7" s="456"/>
      <c r="P7" s="460"/>
      <c r="Q7" s="461"/>
      <c r="R7" s="462"/>
      <c r="S7" s="467"/>
      <c r="T7" s="468"/>
      <c r="U7" s="463"/>
      <c r="V7" s="369" t="s">
        <v>16</v>
      </c>
    </row>
    <row r="8" spans="1:22" ht="38.25">
      <c r="A8" s="424"/>
      <c r="B8" s="20" t="s">
        <v>20</v>
      </c>
      <c r="C8" s="20" t="s">
        <v>27</v>
      </c>
      <c r="D8" s="26" t="s">
        <v>14</v>
      </c>
      <c r="E8" s="20" t="s">
        <v>15</v>
      </c>
      <c r="F8" s="20" t="s">
        <v>21</v>
      </c>
      <c r="G8" s="20" t="s">
        <v>202</v>
      </c>
      <c r="H8" s="26" t="s">
        <v>10</v>
      </c>
      <c r="I8" s="445"/>
      <c r="J8" s="195" t="s">
        <v>22</v>
      </c>
      <c r="K8" s="27" t="s">
        <v>23</v>
      </c>
      <c r="L8" s="450"/>
      <c r="M8" s="27" t="s">
        <v>2</v>
      </c>
      <c r="N8" s="27" t="s">
        <v>3</v>
      </c>
      <c r="O8" s="27" t="s">
        <v>4</v>
      </c>
      <c r="P8" s="28" t="s">
        <v>6</v>
      </c>
      <c r="Q8" s="28" t="s">
        <v>5</v>
      </c>
      <c r="R8" s="28" t="s">
        <v>0</v>
      </c>
      <c r="S8" s="29" t="s">
        <v>12</v>
      </c>
      <c r="T8" s="29" t="s">
        <v>13</v>
      </c>
      <c r="U8" s="464"/>
      <c r="V8" s="370"/>
    </row>
    <row r="9" spans="1:22" ht="14.25">
      <c r="A9" s="11"/>
      <c r="B9" s="11"/>
      <c r="C9" s="11"/>
      <c r="D9" s="30"/>
      <c r="E9" s="11"/>
      <c r="F9" s="11"/>
      <c r="G9" s="11"/>
      <c r="H9" s="30"/>
      <c r="I9" s="27">
        <f>SUM(I10:I10)</f>
        <v>10</v>
      </c>
      <c r="J9" s="31"/>
      <c r="K9" s="31"/>
      <c r="L9" s="31"/>
      <c r="M9" s="32">
        <f>SUM(M10:M10)</f>
        <v>59963</v>
      </c>
      <c r="N9" s="32">
        <f>SUM(N10:N10)</f>
        <v>0</v>
      </c>
      <c r="O9" s="32">
        <f>SUM(O10:O10)</f>
        <v>59963</v>
      </c>
      <c r="P9" s="33"/>
      <c r="Q9" s="33"/>
      <c r="R9" s="33"/>
      <c r="S9" s="34"/>
      <c r="T9" s="34"/>
      <c r="U9" s="83"/>
      <c r="V9" s="371"/>
    </row>
    <row r="10" spans="1:22" ht="38.25">
      <c r="A10" s="10" t="s">
        <v>291</v>
      </c>
      <c r="B10" s="35" t="s">
        <v>275</v>
      </c>
      <c r="C10" s="36" t="s">
        <v>155</v>
      </c>
      <c r="D10" s="37" t="s">
        <v>281</v>
      </c>
      <c r="E10" s="36" t="s">
        <v>59</v>
      </c>
      <c r="F10" s="36" t="s">
        <v>60</v>
      </c>
      <c r="G10" s="36" t="s">
        <v>282</v>
      </c>
      <c r="H10" s="37" t="s">
        <v>283</v>
      </c>
      <c r="I10" s="38">
        <v>10</v>
      </c>
      <c r="J10" s="36" t="s">
        <v>29</v>
      </c>
      <c r="K10" s="36" t="s">
        <v>29</v>
      </c>
      <c r="L10" s="231" t="str">
        <f>+K10</f>
        <v>C11</v>
      </c>
      <c r="M10" s="39">
        <v>59963</v>
      </c>
      <c r="N10" s="39">
        <v>0</v>
      </c>
      <c r="O10" s="40">
        <v>59963</v>
      </c>
      <c r="P10" s="36" t="s">
        <v>284</v>
      </c>
      <c r="Q10" s="36" t="s">
        <v>285</v>
      </c>
      <c r="R10" s="41">
        <v>6721208946</v>
      </c>
      <c r="S10" s="42" t="s">
        <v>255</v>
      </c>
      <c r="T10" s="42" t="s">
        <v>256</v>
      </c>
      <c r="U10" s="185">
        <v>23</v>
      </c>
      <c r="V10" s="312" t="s">
        <v>31</v>
      </c>
    </row>
  </sheetData>
  <sheetProtection/>
  <mergeCells count="15">
    <mergeCell ref="V7:V9"/>
    <mergeCell ref="B2:T2"/>
    <mergeCell ref="B3:T3"/>
    <mergeCell ref="B4:T4"/>
    <mergeCell ref="B6:H7"/>
    <mergeCell ref="J7:K7"/>
    <mergeCell ref="I7:I8"/>
    <mergeCell ref="I6:L6"/>
    <mergeCell ref="L7:L8"/>
    <mergeCell ref="M6:O7"/>
    <mergeCell ref="P6:R7"/>
    <mergeCell ref="A5:U5"/>
    <mergeCell ref="A6:A8"/>
    <mergeCell ref="U6:U8"/>
    <mergeCell ref="S6:T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L1">
      <selection activeCell="V5" sqref="V5:V8"/>
    </sheetView>
  </sheetViews>
  <sheetFormatPr defaultColWidth="9.00390625" defaultRowHeight="14.25"/>
  <cols>
    <col min="1" max="1" width="5.375" style="0" customWidth="1"/>
    <col min="2" max="2" width="13.50390625" style="0" customWidth="1"/>
    <col min="5" max="5" width="7.125" style="0" customWidth="1"/>
    <col min="6" max="6" width="10.00390625" style="0" customWidth="1"/>
    <col min="7" max="7" width="17.25390625" style="0" customWidth="1"/>
    <col min="8" max="8" width="13.00390625" style="0" customWidth="1"/>
    <col min="16" max="16" width="20.50390625" style="0" customWidth="1"/>
    <col min="17" max="17" width="16.25390625" style="0" customWidth="1"/>
    <col min="21" max="21" width="16.375" style="0" customWidth="1"/>
  </cols>
  <sheetData>
    <row r="1" spans="1:20" ht="15.75">
      <c r="A1" s="1"/>
      <c r="B1" s="432" t="s">
        <v>201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1:20" ht="16.5" thickBot="1">
      <c r="A2" s="1"/>
      <c r="B2" s="432" t="s">
        <v>224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1" ht="17.25" thickBot="1">
      <c r="A3" s="420" t="s">
        <v>567</v>
      </c>
      <c r="B3" s="421"/>
      <c r="C3" s="421"/>
      <c r="D3" s="421"/>
      <c r="E3" s="421"/>
      <c r="F3" s="421"/>
      <c r="G3" s="421"/>
      <c r="H3" s="421"/>
      <c r="I3" s="480"/>
      <c r="J3" s="480"/>
      <c r="K3" s="480"/>
      <c r="L3" s="480"/>
      <c r="M3" s="421"/>
      <c r="N3" s="421"/>
      <c r="O3" s="421"/>
      <c r="P3" s="421"/>
      <c r="Q3" s="421"/>
      <c r="R3" s="421"/>
      <c r="S3" s="421"/>
      <c r="T3" s="421"/>
      <c r="U3" s="422"/>
    </row>
    <row r="4" spans="1:21" ht="27.75" customHeight="1">
      <c r="A4" s="423" t="s">
        <v>1</v>
      </c>
      <c r="B4" s="469" t="s">
        <v>19</v>
      </c>
      <c r="C4" s="470"/>
      <c r="D4" s="470"/>
      <c r="E4" s="470"/>
      <c r="F4" s="470"/>
      <c r="G4" s="470"/>
      <c r="H4" s="471"/>
      <c r="I4" s="479" t="s">
        <v>24</v>
      </c>
      <c r="J4" s="479"/>
      <c r="K4" s="479"/>
      <c r="L4" s="479"/>
      <c r="M4" s="451" t="s">
        <v>568</v>
      </c>
      <c r="N4" s="452"/>
      <c r="O4" s="453"/>
      <c r="P4" s="457" t="s">
        <v>18</v>
      </c>
      <c r="Q4" s="458"/>
      <c r="R4" s="459"/>
      <c r="S4" s="465" t="s">
        <v>17</v>
      </c>
      <c r="T4" s="466"/>
      <c r="U4" s="463" t="s">
        <v>566</v>
      </c>
    </row>
    <row r="5" spans="1:22" ht="27.75" customHeight="1">
      <c r="A5" s="423"/>
      <c r="B5" s="472"/>
      <c r="C5" s="473"/>
      <c r="D5" s="473"/>
      <c r="E5" s="473"/>
      <c r="F5" s="473"/>
      <c r="G5" s="473"/>
      <c r="H5" s="474"/>
      <c r="I5" s="310"/>
      <c r="J5" s="479" t="s">
        <v>586</v>
      </c>
      <c r="K5" s="479"/>
      <c r="L5" s="310"/>
      <c r="M5" s="454"/>
      <c r="N5" s="455"/>
      <c r="O5" s="456"/>
      <c r="P5" s="460"/>
      <c r="Q5" s="461"/>
      <c r="R5" s="462"/>
      <c r="S5" s="467"/>
      <c r="T5" s="468"/>
      <c r="U5" s="463"/>
      <c r="V5" s="369" t="s">
        <v>16</v>
      </c>
    </row>
    <row r="6" spans="1:22" ht="25.5">
      <c r="A6" s="424"/>
      <c r="B6" s="43" t="s">
        <v>20</v>
      </c>
      <c r="C6" s="43" t="s">
        <v>27</v>
      </c>
      <c r="D6" s="44" t="s">
        <v>14</v>
      </c>
      <c r="E6" s="43" t="s">
        <v>15</v>
      </c>
      <c r="F6" s="43" t="s">
        <v>21</v>
      </c>
      <c r="G6" s="43" t="s">
        <v>202</v>
      </c>
      <c r="H6" s="44" t="s">
        <v>10</v>
      </c>
      <c r="I6" s="45" t="s">
        <v>9</v>
      </c>
      <c r="J6" s="45" t="s">
        <v>22</v>
      </c>
      <c r="K6" s="45" t="s">
        <v>23</v>
      </c>
      <c r="L6" s="477" t="s">
        <v>578</v>
      </c>
      <c r="M6" s="45" t="s">
        <v>2</v>
      </c>
      <c r="N6" s="45" t="s">
        <v>3</v>
      </c>
      <c r="O6" s="45" t="s">
        <v>4</v>
      </c>
      <c r="P6" s="46" t="s">
        <v>6</v>
      </c>
      <c r="Q6" s="46" t="s">
        <v>5</v>
      </c>
      <c r="R6" s="46" t="s">
        <v>0</v>
      </c>
      <c r="S6" s="47" t="s">
        <v>12</v>
      </c>
      <c r="T6" s="47" t="s">
        <v>13</v>
      </c>
      <c r="U6" s="464"/>
      <c r="V6" s="370"/>
    </row>
    <row r="7" spans="1:22" ht="14.25">
      <c r="A7" s="11"/>
      <c r="B7" s="48"/>
      <c r="C7" s="48"/>
      <c r="D7" s="49"/>
      <c r="E7" s="48"/>
      <c r="F7" s="48"/>
      <c r="G7" s="48"/>
      <c r="H7" s="49"/>
      <c r="I7" s="45">
        <f>SUM(I8:I8)</f>
        <v>15</v>
      </c>
      <c r="J7" s="50"/>
      <c r="K7" s="50"/>
      <c r="L7" s="478"/>
      <c r="M7" s="51">
        <f>SUM(M8:M8)</f>
        <v>9976</v>
      </c>
      <c r="N7" s="51">
        <f>SUM(N8:N8)</f>
        <v>0</v>
      </c>
      <c r="O7" s="51">
        <f>SUM(O8:O8)</f>
        <v>9976</v>
      </c>
      <c r="P7" s="52"/>
      <c r="Q7" s="52"/>
      <c r="R7" s="52"/>
      <c r="S7" s="53"/>
      <c r="T7" s="53"/>
      <c r="U7" s="84"/>
      <c r="V7" s="371"/>
    </row>
    <row r="8" spans="1:22" ht="43.5" customHeight="1">
      <c r="A8" s="10" t="s">
        <v>291</v>
      </c>
      <c r="B8" s="55" t="s">
        <v>275</v>
      </c>
      <c r="C8" s="56" t="s">
        <v>179</v>
      </c>
      <c r="D8" s="57"/>
      <c r="E8" s="56" t="s">
        <v>59</v>
      </c>
      <c r="F8" s="56" t="s">
        <v>60</v>
      </c>
      <c r="G8" s="56" t="s">
        <v>289</v>
      </c>
      <c r="H8" s="57" t="s">
        <v>290</v>
      </c>
      <c r="I8" s="58">
        <v>15</v>
      </c>
      <c r="J8" s="56" t="s">
        <v>29</v>
      </c>
      <c r="K8" s="56" t="s">
        <v>29</v>
      </c>
      <c r="L8" s="56" t="str">
        <f>+K8</f>
        <v>C11</v>
      </c>
      <c r="M8" s="59">
        <v>9976</v>
      </c>
      <c r="N8" s="59">
        <v>0</v>
      </c>
      <c r="O8" s="60">
        <v>9976</v>
      </c>
      <c r="P8" s="56" t="s">
        <v>287</v>
      </c>
      <c r="Q8" s="56" t="s">
        <v>288</v>
      </c>
      <c r="R8" s="61">
        <v>6721208946</v>
      </c>
      <c r="S8" s="85" t="s">
        <v>255</v>
      </c>
      <c r="T8" s="85" t="s">
        <v>256</v>
      </c>
      <c r="U8" s="200">
        <v>27</v>
      </c>
      <c r="V8" s="312" t="s">
        <v>31</v>
      </c>
    </row>
  </sheetData>
  <sheetProtection/>
  <mergeCells count="13">
    <mergeCell ref="A4:A6"/>
    <mergeCell ref="A3:U3"/>
    <mergeCell ref="U4:U6"/>
    <mergeCell ref="B4:H5"/>
    <mergeCell ref="M4:O5"/>
    <mergeCell ref="P4:R5"/>
    <mergeCell ref="S4:T5"/>
    <mergeCell ref="L6:L7"/>
    <mergeCell ref="J5:K5"/>
    <mergeCell ref="I4:L4"/>
    <mergeCell ref="B1:T1"/>
    <mergeCell ref="B2:T2"/>
    <mergeCell ref="V5:V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6.25390625" style="0" customWidth="1"/>
    <col min="2" max="2" width="13.00390625" style="0" customWidth="1"/>
    <col min="7" max="7" width="16.125" style="0" customWidth="1"/>
    <col min="16" max="16" width="18.125" style="0" customWidth="1"/>
    <col min="17" max="17" width="13.50390625" style="0" customWidth="1"/>
    <col min="19" max="19" width="11.375" style="0" customWidth="1"/>
    <col min="20" max="20" width="11.875" style="0" customWidth="1"/>
    <col min="21" max="21" width="19.00390625" style="0" customWidth="1"/>
  </cols>
  <sheetData>
    <row r="1" spans="1:20" ht="15.75">
      <c r="A1" s="1"/>
      <c r="B1" s="432" t="s">
        <v>201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1:20" ht="15.75">
      <c r="A2" s="1"/>
      <c r="B2" s="432" t="s">
        <v>224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4.25">
      <c r="A3" s="1"/>
      <c r="B3" s="22"/>
      <c r="C3" s="23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27.75" customHeight="1">
      <c r="A4" s="495" t="s">
        <v>1</v>
      </c>
      <c r="B4" s="497" t="s">
        <v>19</v>
      </c>
      <c r="C4" s="498"/>
      <c r="D4" s="498"/>
      <c r="E4" s="498"/>
      <c r="F4" s="498"/>
      <c r="G4" s="498"/>
      <c r="H4" s="499"/>
      <c r="I4" s="496" t="s">
        <v>24</v>
      </c>
      <c r="J4" s="475"/>
      <c r="K4" s="475"/>
      <c r="L4" s="476"/>
      <c r="M4" s="481" t="s">
        <v>568</v>
      </c>
      <c r="N4" s="482"/>
      <c r="O4" s="483"/>
      <c r="P4" s="484" t="s">
        <v>18</v>
      </c>
      <c r="Q4" s="485"/>
      <c r="R4" s="486"/>
      <c r="S4" s="487" t="s">
        <v>17</v>
      </c>
      <c r="T4" s="488"/>
    </row>
    <row r="5" spans="1:21" ht="27.75" customHeight="1">
      <c r="A5" s="423"/>
      <c r="B5" s="472"/>
      <c r="C5" s="473"/>
      <c r="D5" s="473"/>
      <c r="E5" s="473"/>
      <c r="F5" s="473"/>
      <c r="G5" s="473"/>
      <c r="H5" s="474"/>
      <c r="I5" s="489" t="s">
        <v>9</v>
      </c>
      <c r="J5" s="475" t="s">
        <v>577</v>
      </c>
      <c r="K5" s="476"/>
      <c r="L5" s="449" t="s">
        <v>578</v>
      </c>
      <c r="M5" s="454"/>
      <c r="N5" s="455"/>
      <c r="O5" s="456"/>
      <c r="P5" s="460"/>
      <c r="Q5" s="461"/>
      <c r="R5" s="462"/>
      <c r="S5" s="467"/>
      <c r="T5" s="468"/>
      <c r="U5" s="369" t="s">
        <v>16</v>
      </c>
    </row>
    <row r="6" spans="1:21" ht="38.25">
      <c r="A6" s="424"/>
      <c r="B6" s="21" t="s">
        <v>20</v>
      </c>
      <c r="C6" s="21" t="s">
        <v>27</v>
      </c>
      <c r="D6" s="26" t="s">
        <v>14</v>
      </c>
      <c r="E6" s="21" t="s">
        <v>15</v>
      </c>
      <c r="F6" s="21" t="s">
        <v>21</v>
      </c>
      <c r="G6" s="21" t="s">
        <v>202</v>
      </c>
      <c r="H6" s="26" t="s">
        <v>10</v>
      </c>
      <c r="I6" s="489"/>
      <c r="J6" s="305" t="s">
        <v>22</v>
      </c>
      <c r="K6" s="27" t="s">
        <v>23</v>
      </c>
      <c r="L6" s="450"/>
      <c r="M6" s="27" t="s">
        <v>2</v>
      </c>
      <c r="N6" s="27" t="s">
        <v>3</v>
      </c>
      <c r="O6" s="27" t="s">
        <v>4</v>
      </c>
      <c r="P6" s="28" t="s">
        <v>6</v>
      </c>
      <c r="Q6" s="28" t="s">
        <v>5</v>
      </c>
      <c r="R6" s="28" t="s">
        <v>0</v>
      </c>
      <c r="S6" s="29" t="s">
        <v>12</v>
      </c>
      <c r="T6" s="29" t="s">
        <v>13</v>
      </c>
      <c r="U6" s="370"/>
    </row>
    <row r="7" spans="1:21" ht="14.25">
      <c r="A7" s="11"/>
      <c r="B7" s="11"/>
      <c r="C7" s="11"/>
      <c r="D7" s="30"/>
      <c r="E7" s="11"/>
      <c r="F7" s="11"/>
      <c r="G7" s="11"/>
      <c r="H7" s="30"/>
      <c r="I7" s="27">
        <f>SUM(I11:I11)</f>
        <v>42</v>
      </c>
      <c r="J7" s="31"/>
      <c r="K7" s="31"/>
      <c r="L7" s="31"/>
      <c r="M7" s="32">
        <f>+M11+M8</f>
        <v>67221</v>
      </c>
      <c r="N7" s="32">
        <f>+N11+N8</f>
        <v>0</v>
      </c>
      <c r="O7" s="32">
        <f>+O8+O11</f>
        <v>67221</v>
      </c>
      <c r="P7" s="33"/>
      <c r="Q7" s="33"/>
      <c r="R7" s="33"/>
      <c r="S7" s="34"/>
      <c r="T7" s="34"/>
      <c r="U7" s="371"/>
    </row>
    <row r="8" spans="1:21" ht="39" thickBot="1">
      <c r="A8" s="73">
        <v>1</v>
      </c>
      <c r="B8" s="76" t="s">
        <v>554</v>
      </c>
      <c r="C8" s="73" t="s">
        <v>553</v>
      </c>
      <c r="D8" s="73">
        <v>23</v>
      </c>
      <c r="E8" s="77" t="s">
        <v>59</v>
      </c>
      <c r="F8" s="81" t="s">
        <v>60</v>
      </c>
      <c r="G8" s="78" t="s">
        <v>246</v>
      </c>
      <c r="H8" s="74">
        <v>83781633</v>
      </c>
      <c r="I8" s="74">
        <v>12.5</v>
      </c>
      <c r="J8" s="490" t="s">
        <v>594</v>
      </c>
      <c r="K8" s="491"/>
      <c r="L8" s="256" t="s">
        <v>29</v>
      </c>
      <c r="M8" s="79">
        <v>642</v>
      </c>
      <c r="N8" s="75">
        <v>0</v>
      </c>
      <c r="O8" s="75">
        <f>+M8</f>
        <v>642</v>
      </c>
      <c r="P8" s="36" t="s">
        <v>295</v>
      </c>
      <c r="Q8" s="36" t="s">
        <v>296</v>
      </c>
      <c r="R8" s="42"/>
      <c r="S8" s="42" t="s">
        <v>255</v>
      </c>
      <c r="T8" s="42" t="s">
        <v>256</v>
      </c>
      <c r="U8" s="312" t="s">
        <v>31</v>
      </c>
    </row>
    <row r="9" spans="1:22" ht="16.5" thickBot="1">
      <c r="A9" s="493" t="s">
        <v>565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2" t="s">
        <v>16</v>
      </c>
    </row>
    <row r="10" spans="1:22" ht="14.25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323" t="s">
        <v>576</v>
      </c>
      <c r="V10" s="492"/>
    </row>
    <row r="11" spans="1:22" ht="38.25">
      <c r="A11" s="10">
        <v>2</v>
      </c>
      <c r="B11" s="35" t="s">
        <v>275</v>
      </c>
      <c r="C11" s="36" t="s">
        <v>257</v>
      </c>
      <c r="D11" s="37" t="s">
        <v>292</v>
      </c>
      <c r="E11" s="36" t="s">
        <v>59</v>
      </c>
      <c r="F11" s="36" t="s">
        <v>60</v>
      </c>
      <c r="G11" s="36" t="s">
        <v>293</v>
      </c>
      <c r="H11" s="37" t="s">
        <v>294</v>
      </c>
      <c r="I11" s="38">
        <v>42</v>
      </c>
      <c r="J11" s="36" t="s">
        <v>34</v>
      </c>
      <c r="K11" s="36" t="s">
        <v>34</v>
      </c>
      <c r="L11" s="231" t="str">
        <f>+K11</f>
        <v>C21</v>
      </c>
      <c r="M11" s="39">
        <v>66579</v>
      </c>
      <c r="N11" s="39">
        <v>0</v>
      </c>
      <c r="O11" s="40">
        <v>66579</v>
      </c>
      <c r="P11" s="36" t="s">
        <v>295</v>
      </c>
      <c r="Q11" s="36" t="s">
        <v>296</v>
      </c>
      <c r="R11" s="41"/>
      <c r="S11" s="42" t="s">
        <v>255</v>
      </c>
      <c r="T11" s="42" t="s">
        <v>256</v>
      </c>
      <c r="U11" s="324">
        <v>68</v>
      </c>
      <c r="V11" s="325" t="s">
        <v>31</v>
      </c>
    </row>
    <row r="12" ht="14.25">
      <c r="V12" s="327"/>
    </row>
    <row r="13" ht="14.25">
      <c r="V13" s="326"/>
    </row>
  </sheetData>
  <sheetProtection/>
  <mergeCells count="15">
    <mergeCell ref="J8:K8"/>
    <mergeCell ref="V9:V10"/>
    <mergeCell ref="A9:U9"/>
    <mergeCell ref="B1:T1"/>
    <mergeCell ref="B2:T2"/>
    <mergeCell ref="A4:A6"/>
    <mergeCell ref="I4:L4"/>
    <mergeCell ref="B4:H5"/>
    <mergeCell ref="U5:U7"/>
    <mergeCell ref="M4:O5"/>
    <mergeCell ref="P4:R5"/>
    <mergeCell ref="S4:T5"/>
    <mergeCell ref="J5:K5"/>
    <mergeCell ref="I5:I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">
      <selection activeCell="V5" sqref="V5:V8"/>
    </sheetView>
  </sheetViews>
  <sheetFormatPr defaultColWidth="9.00390625" defaultRowHeight="14.25"/>
  <cols>
    <col min="2" max="2" width="14.50390625" style="0" customWidth="1"/>
    <col min="7" max="7" width="14.75390625" style="0" customWidth="1"/>
    <col min="16" max="16" width="14.50390625" style="0" customWidth="1"/>
    <col min="21" max="21" width="12.25390625" style="0" customWidth="1"/>
  </cols>
  <sheetData>
    <row r="2" spans="1:20" ht="15.75">
      <c r="A2" s="1"/>
      <c r="B2" s="432" t="s">
        <v>201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6.5" thickBot="1">
      <c r="A3" s="1"/>
      <c r="B3" s="432" t="s">
        <v>224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21" ht="18" customHeight="1" thickBot="1">
      <c r="A4" s="420" t="s">
        <v>567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508"/>
    </row>
    <row r="5" spans="1:22" ht="27" customHeight="1">
      <c r="A5" s="495" t="s">
        <v>1</v>
      </c>
      <c r="B5" s="496" t="s">
        <v>19</v>
      </c>
      <c r="C5" s="475"/>
      <c r="D5" s="475"/>
      <c r="E5" s="475"/>
      <c r="F5" s="475"/>
      <c r="G5" s="475"/>
      <c r="H5" s="476"/>
      <c r="I5" s="446" t="s">
        <v>24</v>
      </c>
      <c r="J5" s="447"/>
      <c r="K5" s="447"/>
      <c r="L5" s="448"/>
      <c r="M5" s="500" t="s">
        <v>568</v>
      </c>
      <c r="N5" s="501"/>
      <c r="O5" s="502"/>
      <c r="P5" s="503" t="s">
        <v>18</v>
      </c>
      <c r="Q5" s="504"/>
      <c r="R5" s="505"/>
      <c r="S5" s="506" t="s">
        <v>17</v>
      </c>
      <c r="T5" s="507"/>
      <c r="U5" s="509" t="s">
        <v>576</v>
      </c>
      <c r="V5" s="369" t="s">
        <v>16</v>
      </c>
    </row>
    <row r="6" spans="1:22" ht="38.25">
      <c r="A6" s="424"/>
      <c r="B6" s="21" t="s">
        <v>20</v>
      </c>
      <c r="C6" s="21" t="s">
        <v>27</v>
      </c>
      <c r="D6" s="26" t="s">
        <v>14</v>
      </c>
      <c r="E6" s="21" t="s">
        <v>15</v>
      </c>
      <c r="F6" s="21" t="s">
        <v>21</v>
      </c>
      <c r="G6" s="21" t="s">
        <v>202</v>
      </c>
      <c r="H6" s="26" t="s">
        <v>10</v>
      </c>
      <c r="I6" s="27" t="s">
        <v>9</v>
      </c>
      <c r="J6" s="27" t="s">
        <v>22</v>
      </c>
      <c r="K6" s="27" t="s">
        <v>23</v>
      </c>
      <c r="L6" s="444" t="s">
        <v>578</v>
      </c>
      <c r="M6" s="27" t="s">
        <v>2</v>
      </c>
      <c r="N6" s="27" t="s">
        <v>3</v>
      </c>
      <c r="O6" s="27" t="s">
        <v>4</v>
      </c>
      <c r="P6" s="28" t="s">
        <v>6</v>
      </c>
      <c r="Q6" s="28" t="s">
        <v>5</v>
      </c>
      <c r="R6" s="28" t="s">
        <v>0</v>
      </c>
      <c r="S6" s="29" t="s">
        <v>12</v>
      </c>
      <c r="T6" s="29" t="s">
        <v>13</v>
      </c>
      <c r="U6" s="510"/>
      <c r="V6" s="370"/>
    </row>
    <row r="7" spans="1:22" ht="14.25">
      <c r="A7" s="11"/>
      <c r="B7" s="11"/>
      <c r="C7" s="11"/>
      <c r="D7" s="30"/>
      <c r="E7" s="11"/>
      <c r="F7" s="11"/>
      <c r="G7" s="11"/>
      <c r="H7" s="30"/>
      <c r="I7" s="27">
        <f>SUM(I8:I8)</f>
        <v>30</v>
      </c>
      <c r="J7" s="31"/>
      <c r="K7" s="31"/>
      <c r="L7" s="445"/>
      <c r="M7" s="32">
        <f>SUM(M8:M8)</f>
        <v>19746</v>
      </c>
      <c r="N7" s="32">
        <f>SUM(N8:N8)</f>
        <v>0</v>
      </c>
      <c r="O7" s="32">
        <f>SUM(O8:O8)</f>
        <v>19746</v>
      </c>
      <c r="P7" s="33"/>
      <c r="Q7" s="33"/>
      <c r="R7" s="33"/>
      <c r="S7" s="34"/>
      <c r="T7" s="34"/>
      <c r="U7" s="257"/>
      <c r="V7" s="371"/>
    </row>
    <row r="8" spans="1:22" ht="38.25">
      <c r="A8" s="10">
        <v>1</v>
      </c>
      <c r="B8" s="35" t="s">
        <v>297</v>
      </c>
      <c r="C8" s="36" t="s">
        <v>298</v>
      </c>
      <c r="D8" s="37" t="s">
        <v>32</v>
      </c>
      <c r="E8" s="36" t="s">
        <v>59</v>
      </c>
      <c r="F8" s="36" t="s">
        <v>60</v>
      </c>
      <c r="G8" s="36" t="s">
        <v>299</v>
      </c>
      <c r="H8" s="37" t="s">
        <v>300</v>
      </c>
      <c r="I8" s="38">
        <v>30</v>
      </c>
      <c r="J8" s="36" t="s">
        <v>34</v>
      </c>
      <c r="K8" s="36" t="s">
        <v>34</v>
      </c>
      <c r="L8" s="231" t="str">
        <f>+K8</f>
        <v>C21</v>
      </c>
      <c r="M8" s="39">
        <v>19746</v>
      </c>
      <c r="N8" s="39">
        <v>0</v>
      </c>
      <c r="O8" s="40">
        <f>SUM(M8:N8)</f>
        <v>19746</v>
      </c>
      <c r="P8" s="36" t="s">
        <v>297</v>
      </c>
      <c r="Q8" s="36" t="s">
        <v>301</v>
      </c>
      <c r="R8" s="41">
        <v>6721208946</v>
      </c>
      <c r="S8" s="42" t="s">
        <v>255</v>
      </c>
      <c r="T8" s="42" t="s">
        <v>256</v>
      </c>
      <c r="U8" s="198">
        <v>39.9</v>
      </c>
      <c r="V8" s="312" t="s">
        <v>31</v>
      </c>
    </row>
    <row r="20" ht="14.25">
      <c r="S20" s="181"/>
    </row>
  </sheetData>
  <sheetProtection/>
  <mergeCells count="12">
    <mergeCell ref="V5:V7"/>
    <mergeCell ref="A4:U4"/>
    <mergeCell ref="U5:U6"/>
    <mergeCell ref="I5:L5"/>
    <mergeCell ref="L6:L7"/>
    <mergeCell ref="B2:T2"/>
    <mergeCell ref="B3:T3"/>
    <mergeCell ref="A5:A6"/>
    <mergeCell ref="B5:H5"/>
    <mergeCell ref="M5:O5"/>
    <mergeCell ref="P5:R5"/>
    <mergeCell ref="S5:T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4">
      <selection activeCell="V6" sqref="V6:V9"/>
    </sheetView>
  </sheetViews>
  <sheetFormatPr defaultColWidth="9.00390625" defaultRowHeight="14.25"/>
  <cols>
    <col min="2" max="2" width="14.50390625" style="0" customWidth="1"/>
    <col min="7" max="7" width="14.25390625" style="0" customWidth="1"/>
    <col min="16" max="16" width="16.25390625" style="0" customWidth="1"/>
    <col min="17" max="17" width="11.00390625" style="0" customWidth="1"/>
  </cols>
  <sheetData>
    <row r="2" spans="1:20" ht="15.75">
      <c r="A2" s="1"/>
      <c r="B2" s="432" t="s">
        <v>201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6.5" thickBot="1">
      <c r="A3" s="1"/>
      <c r="B3" s="432" t="s">
        <v>224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21" ht="17.25" thickBot="1">
      <c r="A4" s="420" t="s">
        <v>567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2"/>
    </row>
    <row r="5" spans="1:21" ht="27" customHeight="1">
      <c r="A5" s="495" t="s">
        <v>1</v>
      </c>
      <c r="B5" s="253" t="s">
        <v>19</v>
      </c>
      <c r="C5" s="254"/>
      <c r="D5" s="254"/>
      <c r="E5" s="254"/>
      <c r="F5" s="254"/>
      <c r="G5" s="254"/>
      <c r="H5" s="255"/>
      <c r="I5" s="446" t="s">
        <v>24</v>
      </c>
      <c r="J5" s="447"/>
      <c r="K5" s="447"/>
      <c r="L5" s="448"/>
      <c r="M5" s="451" t="s">
        <v>568</v>
      </c>
      <c r="N5" s="452"/>
      <c r="O5" s="453"/>
      <c r="P5" s="457" t="s">
        <v>18</v>
      </c>
      <c r="Q5" s="458"/>
      <c r="R5" s="459"/>
      <c r="S5" s="465" t="s">
        <v>17</v>
      </c>
      <c r="T5" s="466"/>
      <c r="U5" s="511" t="s">
        <v>566</v>
      </c>
    </row>
    <row r="6" spans="1:22" ht="27" customHeight="1">
      <c r="A6" s="423"/>
      <c r="B6" s="192"/>
      <c r="C6" s="193"/>
      <c r="D6" s="193"/>
      <c r="E6" s="193"/>
      <c r="F6" s="193"/>
      <c r="G6" s="193"/>
      <c r="H6" s="194"/>
      <c r="I6" s="444" t="s">
        <v>9</v>
      </c>
      <c r="J6" s="475" t="s">
        <v>577</v>
      </c>
      <c r="K6" s="476"/>
      <c r="L6" s="449" t="s">
        <v>578</v>
      </c>
      <c r="M6" s="454"/>
      <c r="N6" s="455"/>
      <c r="O6" s="456"/>
      <c r="P6" s="460"/>
      <c r="Q6" s="461"/>
      <c r="R6" s="462"/>
      <c r="S6" s="467"/>
      <c r="T6" s="468"/>
      <c r="U6" s="511"/>
      <c r="V6" s="369" t="s">
        <v>16</v>
      </c>
    </row>
    <row r="7" spans="1:22" ht="38.25">
      <c r="A7" s="424"/>
      <c r="B7" s="21" t="s">
        <v>20</v>
      </c>
      <c r="C7" s="21" t="s">
        <v>27</v>
      </c>
      <c r="D7" s="26" t="s">
        <v>14</v>
      </c>
      <c r="E7" s="21" t="s">
        <v>15</v>
      </c>
      <c r="F7" s="21" t="s">
        <v>21</v>
      </c>
      <c r="G7" s="21" t="s">
        <v>202</v>
      </c>
      <c r="H7" s="26" t="s">
        <v>10</v>
      </c>
      <c r="I7" s="445"/>
      <c r="J7" s="195" t="s">
        <v>582</v>
      </c>
      <c r="K7" s="27" t="s">
        <v>23</v>
      </c>
      <c r="L7" s="450"/>
      <c r="M7" s="27" t="s">
        <v>2</v>
      </c>
      <c r="N7" s="27" t="s">
        <v>3</v>
      </c>
      <c r="O7" s="27" t="s">
        <v>4</v>
      </c>
      <c r="P7" s="28" t="s">
        <v>6</v>
      </c>
      <c r="Q7" s="28" t="s">
        <v>5</v>
      </c>
      <c r="R7" s="28" t="s">
        <v>0</v>
      </c>
      <c r="S7" s="29" t="s">
        <v>12</v>
      </c>
      <c r="T7" s="29" t="s">
        <v>13</v>
      </c>
      <c r="U7" s="512"/>
      <c r="V7" s="370"/>
    </row>
    <row r="8" spans="1:22" ht="14.25">
      <c r="A8" s="11"/>
      <c r="B8" s="11"/>
      <c r="C8" s="11"/>
      <c r="D8" s="30"/>
      <c r="E8" s="11"/>
      <c r="F8" s="11"/>
      <c r="G8" s="11"/>
      <c r="H8" s="30"/>
      <c r="I8" s="27">
        <f>SUM(I9:I9)</f>
        <v>45</v>
      </c>
      <c r="J8" s="31"/>
      <c r="K8" s="31"/>
      <c r="L8" s="31"/>
      <c r="M8" s="32">
        <f>SUM(M9:M9)</f>
        <v>41341</v>
      </c>
      <c r="N8" s="32">
        <f>SUM(N9:N9)</f>
        <v>0</v>
      </c>
      <c r="O8" s="32">
        <f>SUM(O9:O9)</f>
        <v>41341</v>
      </c>
      <c r="P8" s="33"/>
      <c r="Q8" s="33"/>
      <c r="R8" s="33"/>
      <c r="S8" s="34"/>
      <c r="T8" s="34"/>
      <c r="U8" s="84"/>
      <c r="V8" s="371"/>
    </row>
    <row r="9" spans="1:22" ht="25.5">
      <c r="A9" s="10">
        <v>1</v>
      </c>
      <c r="B9" s="35" t="s">
        <v>302</v>
      </c>
      <c r="C9" s="36" t="s">
        <v>58</v>
      </c>
      <c r="D9" s="37" t="s">
        <v>303</v>
      </c>
      <c r="E9" s="36" t="s">
        <v>59</v>
      </c>
      <c r="F9" s="36" t="s">
        <v>60</v>
      </c>
      <c r="G9" s="36" t="s">
        <v>304</v>
      </c>
      <c r="H9" s="37" t="s">
        <v>305</v>
      </c>
      <c r="I9" s="38">
        <v>45</v>
      </c>
      <c r="J9" s="36" t="s">
        <v>34</v>
      </c>
      <c r="K9" s="36" t="s">
        <v>34</v>
      </c>
      <c r="L9" s="231" t="str">
        <f>+K9</f>
        <v>C21</v>
      </c>
      <c r="M9" s="39">
        <v>41341</v>
      </c>
      <c r="N9" s="39">
        <v>0</v>
      </c>
      <c r="O9" s="40">
        <f>SUM(M9:N9)</f>
        <v>41341</v>
      </c>
      <c r="P9" s="36" t="s">
        <v>306</v>
      </c>
      <c r="Q9" s="36" t="s">
        <v>307</v>
      </c>
      <c r="R9" s="41">
        <v>6721208946</v>
      </c>
      <c r="S9" s="42" t="s">
        <v>255</v>
      </c>
      <c r="T9" s="42" t="s">
        <v>256</v>
      </c>
      <c r="U9" s="82">
        <v>33.34</v>
      </c>
      <c r="V9" s="312" t="s">
        <v>31</v>
      </c>
    </row>
  </sheetData>
  <sheetProtection/>
  <mergeCells count="13">
    <mergeCell ref="A5:A7"/>
    <mergeCell ref="A4:U4"/>
    <mergeCell ref="U5:U7"/>
    <mergeCell ref="J6:K6"/>
    <mergeCell ref="I6:I7"/>
    <mergeCell ref="I5:L5"/>
    <mergeCell ref="M5:O6"/>
    <mergeCell ref="P5:R6"/>
    <mergeCell ref="S5:T6"/>
    <mergeCell ref="L6:L7"/>
    <mergeCell ref="B2:T2"/>
    <mergeCell ref="B3:T3"/>
    <mergeCell ref="V6:V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4"/>
  <sheetViews>
    <sheetView zoomScalePageLayoutView="0" workbookViewId="0" topLeftCell="L10">
      <selection activeCell="V16" sqref="V16:V27"/>
    </sheetView>
  </sheetViews>
  <sheetFormatPr defaultColWidth="9.00390625" defaultRowHeight="14.25"/>
  <cols>
    <col min="2" max="2" width="14.00390625" style="0" customWidth="1"/>
    <col min="3" max="3" width="14.625" style="0" customWidth="1"/>
    <col min="7" max="7" width="14.875" style="0" customWidth="1"/>
    <col min="13" max="13" width="7.125" style="0" customWidth="1"/>
    <col min="14" max="14" width="7.375" style="0" customWidth="1"/>
    <col min="15" max="15" width="12.625" style="0" customWidth="1"/>
    <col min="16" max="16" width="16.125" style="0" customWidth="1"/>
    <col min="17" max="17" width="11.625" style="0" customWidth="1"/>
    <col min="21" max="21" width="19.875" style="0" customWidth="1"/>
    <col min="22" max="22" width="14.00390625" style="0" customWidth="1"/>
  </cols>
  <sheetData>
    <row r="2" spans="1:20" ht="15.75">
      <c r="A2" s="1"/>
      <c r="B2" s="432" t="s">
        <v>201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5.75">
      <c r="A3" s="1"/>
      <c r="B3" s="432" t="s">
        <v>224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4.25">
      <c r="A4" s="1"/>
      <c r="B4" s="22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25.5" customHeight="1">
      <c r="A5" s="518" t="s">
        <v>1</v>
      </c>
      <c r="B5" s="497" t="s">
        <v>19</v>
      </c>
      <c r="C5" s="498"/>
      <c r="D5" s="498"/>
      <c r="E5" s="498"/>
      <c r="F5" s="498"/>
      <c r="G5" s="498"/>
      <c r="H5" s="499"/>
      <c r="I5" s="513" t="s">
        <v>24</v>
      </c>
      <c r="J5" s="521"/>
      <c r="K5" s="521"/>
      <c r="L5" s="514"/>
      <c r="M5" s="481" t="s">
        <v>568</v>
      </c>
      <c r="N5" s="482"/>
      <c r="O5" s="483"/>
      <c r="P5" s="484" t="s">
        <v>18</v>
      </c>
      <c r="Q5" s="485"/>
      <c r="R5" s="486"/>
      <c r="S5" s="487" t="s">
        <v>17</v>
      </c>
      <c r="T5" s="488"/>
    </row>
    <row r="6" spans="1:21" ht="25.5" customHeight="1">
      <c r="A6" s="519"/>
      <c r="B6" s="472"/>
      <c r="C6" s="473"/>
      <c r="D6" s="473"/>
      <c r="E6" s="473"/>
      <c r="F6" s="473"/>
      <c r="G6" s="473"/>
      <c r="H6" s="474"/>
      <c r="I6" s="522" t="s">
        <v>9</v>
      </c>
      <c r="J6" s="513" t="s">
        <v>577</v>
      </c>
      <c r="K6" s="514"/>
      <c r="L6" s="449" t="s">
        <v>578</v>
      </c>
      <c r="M6" s="454"/>
      <c r="N6" s="455"/>
      <c r="O6" s="456"/>
      <c r="P6" s="460"/>
      <c r="Q6" s="461"/>
      <c r="R6" s="462"/>
      <c r="S6" s="467"/>
      <c r="T6" s="468"/>
      <c r="U6" s="369" t="s">
        <v>16</v>
      </c>
    </row>
    <row r="7" spans="1:21" ht="27" customHeight="1">
      <c r="A7" s="520"/>
      <c r="B7" s="43" t="s">
        <v>20</v>
      </c>
      <c r="C7" s="43" t="s">
        <v>27</v>
      </c>
      <c r="D7" s="44" t="s">
        <v>14</v>
      </c>
      <c r="E7" s="43" t="s">
        <v>15</v>
      </c>
      <c r="F7" s="43" t="s">
        <v>21</v>
      </c>
      <c r="G7" s="43" t="s">
        <v>202</v>
      </c>
      <c r="H7" s="44" t="s">
        <v>10</v>
      </c>
      <c r="I7" s="523"/>
      <c r="J7" s="45" t="s">
        <v>582</v>
      </c>
      <c r="K7" s="45" t="s">
        <v>23</v>
      </c>
      <c r="L7" s="450"/>
      <c r="M7" s="182" t="s">
        <v>2</v>
      </c>
      <c r="N7" s="182" t="s">
        <v>3</v>
      </c>
      <c r="O7" s="182" t="s">
        <v>4</v>
      </c>
      <c r="P7" s="46" t="s">
        <v>6</v>
      </c>
      <c r="Q7" s="46" t="s">
        <v>5</v>
      </c>
      <c r="R7" s="46" t="s">
        <v>0</v>
      </c>
      <c r="S7" s="47" t="s">
        <v>12</v>
      </c>
      <c r="T7" s="47" t="s">
        <v>13</v>
      </c>
      <c r="U7" s="370"/>
    </row>
    <row r="8" spans="1:21" ht="14.25">
      <c r="A8" s="48"/>
      <c r="B8" s="48"/>
      <c r="C8" s="48"/>
      <c r="D8" s="49"/>
      <c r="E8" s="48"/>
      <c r="F8" s="48"/>
      <c r="G8" s="48"/>
      <c r="H8" s="49"/>
      <c r="I8" s="182">
        <f>SUM(I9:I14)</f>
        <v>112</v>
      </c>
      <c r="J8" s="50"/>
      <c r="K8" s="50"/>
      <c r="L8" s="50"/>
      <c r="M8" s="183">
        <f>SUM(M9:M14)</f>
        <v>47436</v>
      </c>
      <c r="N8" s="183">
        <f>SUM(N9:N14)</f>
        <v>0</v>
      </c>
      <c r="O8" s="183">
        <f>SUM(O9:O14)</f>
        <v>47436</v>
      </c>
      <c r="P8" s="52"/>
      <c r="Q8" s="52"/>
      <c r="R8" s="52"/>
      <c r="S8" s="53"/>
      <c r="T8" s="53"/>
      <c r="U8" s="371"/>
    </row>
    <row r="9" spans="1:21" ht="25.5">
      <c r="A9" s="258">
        <v>1</v>
      </c>
      <c r="B9" s="259" t="s">
        <v>308</v>
      </c>
      <c r="C9" s="258" t="s">
        <v>309</v>
      </c>
      <c r="D9" s="260" t="s">
        <v>37</v>
      </c>
      <c r="E9" s="258" t="s">
        <v>59</v>
      </c>
      <c r="F9" s="258" t="s">
        <v>93</v>
      </c>
      <c r="G9" s="258" t="s">
        <v>310</v>
      </c>
      <c r="H9" s="260" t="s">
        <v>311</v>
      </c>
      <c r="I9" s="261">
        <v>22</v>
      </c>
      <c r="J9" s="258" t="s">
        <v>29</v>
      </c>
      <c r="K9" s="258" t="s">
        <v>29</v>
      </c>
      <c r="L9" s="300" t="str">
        <f aca="true" t="shared" si="0" ref="L9:L14">+K9</f>
        <v>C11</v>
      </c>
      <c r="M9" s="262">
        <v>21928</v>
      </c>
      <c r="N9" s="262">
        <v>0</v>
      </c>
      <c r="O9" s="263">
        <f aca="true" t="shared" si="1" ref="O9:O14">SUM(M9:N9)</f>
        <v>21928</v>
      </c>
      <c r="P9" s="258" t="s">
        <v>312</v>
      </c>
      <c r="Q9" s="258" t="s">
        <v>313</v>
      </c>
      <c r="R9" s="264" t="s">
        <v>314</v>
      </c>
      <c r="S9" s="265" t="s">
        <v>255</v>
      </c>
      <c r="T9" s="265" t="s">
        <v>256</v>
      </c>
      <c r="U9" s="312" t="s">
        <v>31</v>
      </c>
    </row>
    <row r="10" spans="1:21" ht="25.5">
      <c r="A10" s="258">
        <v>2</v>
      </c>
      <c r="B10" s="259" t="s">
        <v>315</v>
      </c>
      <c r="C10" s="258" t="s">
        <v>316</v>
      </c>
      <c r="D10" s="260" t="s">
        <v>286</v>
      </c>
      <c r="E10" s="258" t="s">
        <v>59</v>
      </c>
      <c r="F10" s="258" t="s">
        <v>60</v>
      </c>
      <c r="G10" s="258" t="s">
        <v>317</v>
      </c>
      <c r="H10" s="260" t="s">
        <v>318</v>
      </c>
      <c r="I10" s="261">
        <v>20</v>
      </c>
      <c r="J10" s="258" t="s">
        <v>36</v>
      </c>
      <c r="K10" s="258" t="str">
        <f>+J10</f>
        <v>C12b</v>
      </c>
      <c r="L10" s="300" t="str">
        <f t="shared" si="0"/>
        <v>C12b</v>
      </c>
      <c r="M10" s="262">
        <v>4135</v>
      </c>
      <c r="N10" s="262">
        <v>0</v>
      </c>
      <c r="O10" s="263">
        <f t="shared" si="1"/>
        <v>4135</v>
      </c>
      <c r="P10" s="258" t="s">
        <v>312</v>
      </c>
      <c r="Q10" s="258" t="s">
        <v>313</v>
      </c>
      <c r="R10" s="264" t="s">
        <v>314</v>
      </c>
      <c r="S10" s="265" t="s">
        <v>255</v>
      </c>
      <c r="T10" s="265" t="s">
        <v>256</v>
      </c>
      <c r="U10" s="312" t="s">
        <v>31</v>
      </c>
    </row>
    <row r="11" spans="1:21" ht="25.5">
      <c r="A11" s="258">
        <v>3</v>
      </c>
      <c r="B11" s="259" t="s">
        <v>315</v>
      </c>
      <c r="C11" s="258" t="s">
        <v>197</v>
      </c>
      <c r="D11" s="260" t="s">
        <v>327</v>
      </c>
      <c r="E11" s="258" t="s">
        <v>59</v>
      </c>
      <c r="F11" s="258" t="s">
        <v>60</v>
      </c>
      <c r="G11" s="258" t="s">
        <v>328</v>
      </c>
      <c r="H11" s="260" t="s">
        <v>329</v>
      </c>
      <c r="I11" s="261">
        <v>18</v>
      </c>
      <c r="J11" s="258" t="s">
        <v>36</v>
      </c>
      <c r="K11" s="258" t="str">
        <f>+J11</f>
        <v>C12b</v>
      </c>
      <c r="L11" s="300" t="str">
        <f t="shared" si="0"/>
        <v>C12b</v>
      </c>
      <c r="M11" s="262">
        <v>8193</v>
      </c>
      <c r="N11" s="262">
        <v>0</v>
      </c>
      <c r="O11" s="263">
        <v>8193</v>
      </c>
      <c r="P11" s="258" t="s">
        <v>312</v>
      </c>
      <c r="Q11" s="258" t="s">
        <v>313</v>
      </c>
      <c r="R11" s="264" t="s">
        <v>314</v>
      </c>
      <c r="S11" s="265" t="s">
        <v>255</v>
      </c>
      <c r="T11" s="265" t="s">
        <v>256</v>
      </c>
      <c r="U11" s="312" t="s">
        <v>31</v>
      </c>
    </row>
    <row r="12" spans="1:21" ht="25.5">
      <c r="A12" s="258">
        <v>4</v>
      </c>
      <c r="B12" s="259" t="s">
        <v>315</v>
      </c>
      <c r="C12" s="258" t="s">
        <v>342</v>
      </c>
      <c r="D12" s="260"/>
      <c r="E12" s="258" t="s">
        <v>59</v>
      </c>
      <c r="F12" s="258" t="s">
        <v>60</v>
      </c>
      <c r="G12" s="258" t="s">
        <v>343</v>
      </c>
      <c r="H12" s="260" t="s">
        <v>344</v>
      </c>
      <c r="I12" s="261">
        <v>12</v>
      </c>
      <c r="J12" s="258" t="s">
        <v>36</v>
      </c>
      <c r="K12" s="258" t="str">
        <f>+J12</f>
        <v>C12b</v>
      </c>
      <c r="L12" s="300" t="str">
        <f t="shared" si="0"/>
        <v>C12b</v>
      </c>
      <c r="M12" s="262">
        <v>12314</v>
      </c>
      <c r="N12" s="262">
        <v>0</v>
      </c>
      <c r="O12" s="263">
        <f t="shared" si="1"/>
        <v>12314</v>
      </c>
      <c r="P12" s="258" t="s">
        <v>312</v>
      </c>
      <c r="Q12" s="258" t="s">
        <v>313</v>
      </c>
      <c r="R12" s="264" t="s">
        <v>314</v>
      </c>
      <c r="S12" s="265" t="s">
        <v>255</v>
      </c>
      <c r="T12" s="265" t="s">
        <v>256</v>
      </c>
      <c r="U12" s="312" t="s">
        <v>31</v>
      </c>
    </row>
    <row r="13" spans="1:21" ht="25.5">
      <c r="A13" s="258">
        <v>5</v>
      </c>
      <c r="B13" s="259" t="s">
        <v>354</v>
      </c>
      <c r="C13" s="258" t="s">
        <v>355</v>
      </c>
      <c r="D13" s="260" t="s">
        <v>356</v>
      </c>
      <c r="E13" s="258" t="s">
        <v>59</v>
      </c>
      <c r="F13" s="258" t="s">
        <v>60</v>
      </c>
      <c r="G13" s="258" t="s">
        <v>357</v>
      </c>
      <c r="H13" s="260" t="s">
        <v>358</v>
      </c>
      <c r="I13" s="261">
        <v>20</v>
      </c>
      <c r="J13" s="258" t="s">
        <v>29</v>
      </c>
      <c r="K13" s="258" t="s">
        <v>29</v>
      </c>
      <c r="L13" s="300" t="str">
        <f t="shared" si="0"/>
        <v>C11</v>
      </c>
      <c r="M13" s="262">
        <v>292</v>
      </c>
      <c r="N13" s="262">
        <v>0</v>
      </c>
      <c r="O13" s="263">
        <f t="shared" si="1"/>
        <v>292</v>
      </c>
      <c r="P13" s="258" t="s">
        <v>312</v>
      </c>
      <c r="Q13" s="258" t="s">
        <v>313</v>
      </c>
      <c r="R13" s="264" t="s">
        <v>314</v>
      </c>
      <c r="S13" s="265" t="s">
        <v>255</v>
      </c>
      <c r="T13" s="265" t="s">
        <v>256</v>
      </c>
      <c r="U13" s="312" t="s">
        <v>31</v>
      </c>
    </row>
    <row r="14" spans="1:21" ht="26.25" thickBot="1">
      <c r="A14" s="258">
        <v>6</v>
      </c>
      <c r="B14" s="266" t="s">
        <v>354</v>
      </c>
      <c r="C14" s="267" t="s">
        <v>359</v>
      </c>
      <c r="D14" s="268"/>
      <c r="E14" s="267" t="s">
        <v>360</v>
      </c>
      <c r="F14" s="267" t="s">
        <v>60</v>
      </c>
      <c r="G14" s="267" t="s">
        <v>361</v>
      </c>
      <c r="H14" s="268" t="s">
        <v>362</v>
      </c>
      <c r="I14" s="269">
        <v>20</v>
      </c>
      <c r="J14" s="267" t="s">
        <v>29</v>
      </c>
      <c r="K14" s="267" t="s">
        <v>29</v>
      </c>
      <c r="L14" s="300" t="str">
        <f t="shared" si="0"/>
        <v>C11</v>
      </c>
      <c r="M14" s="270">
        <v>574</v>
      </c>
      <c r="N14" s="270">
        <v>0</v>
      </c>
      <c r="O14" s="271">
        <f t="shared" si="1"/>
        <v>574</v>
      </c>
      <c r="P14" s="267" t="s">
        <v>312</v>
      </c>
      <c r="Q14" s="267" t="s">
        <v>313</v>
      </c>
      <c r="R14" s="272" t="s">
        <v>314</v>
      </c>
      <c r="S14" s="273" t="s">
        <v>255</v>
      </c>
      <c r="T14" s="273" t="s">
        <v>256</v>
      </c>
      <c r="U14" s="312" t="s">
        <v>31</v>
      </c>
    </row>
    <row r="15" spans="1:21" ht="15" customHeight="1" thickBot="1">
      <c r="A15" s="515" t="s">
        <v>565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7"/>
    </row>
    <row r="16" spans="1:22" ht="30.75" customHeight="1">
      <c r="A16" s="274"/>
      <c r="B16" s="274"/>
      <c r="C16" s="274"/>
      <c r="D16" s="275"/>
      <c r="E16" s="274"/>
      <c r="F16" s="274"/>
      <c r="G16" s="274"/>
      <c r="H16" s="275"/>
      <c r="I16" s="276">
        <f>SUM(I17:I27)</f>
        <v>241</v>
      </c>
      <c r="J16" s="277"/>
      <c r="K16" s="277"/>
      <c r="L16" s="277"/>
      <c r="M16" s="278">
        <f>SUM(M17:M27)</f>
        <v>147758</v>
      </c>
      <c r="N16" s="278">
        <f>SUM(N17:N23)</f>
        <v>0</v>
      </c>
      <c r="O16" s="278">
        <f>SUM(O17:O27)</f>
        <v>147758</v>
      </c>
      <c r="P16" s="274"/>
      <c r="Q16" s="274"/>
      <c r="R16" s="274"/>
      <c r="S16" s="279"/>
      <c r="T16" s="279"/>
      <c r="U16" s="184" t="s">
        <v>576</v>
      </c>
      <c r="V16" s="322" t="s">
        <v>16</v>
      </c>
    </row>
    <row r="17" spans="1:22" ht="25.5">
      <c r="A17" s="280">
        <v>1</v>
      </c>
      <c r="B17" s="281" t="s">
        <v>315</v>
      </c>
      <c r="C17" s="280" t="s">
        <v>335</v>
      </c>
      <c r="D17" s="282"/>
      <c r="E17" s="280" t="s">
        <v>59</v>
      </c>
      <c r="F17" s="280" t="s">
        <v>60</v>
      </c>
      <c r="G17" s="280" t="s">
        <v>336</v>
      </c>
      <c r="H17" s="282" t="s">
        <v>337</v>
      </c>
      <c r="I17" s="276">
        <v>20</v>
      </c>
      <c r="J17" s="280" t="s">
        <v>36</v>
      </c>
      <c r="K17" s="280" t="str">
        <f>+J17</f>
        <v>C12b</v>
      </c>
      <c r="L17" s="301" t="str">
        <f>+K17</f>
        <v>C12b</v>
      </c>
      <c r="M17" s="278">
        <v>17553</v>
      </c>
      <c r="N17" s="278">
        <v>0</v>
      </c>
      <c r="O17" s="283">
        <f aca="true" t="shared" si="2" ref="O17:O27">SUM(M17:N17)</f>
        <v>17553</v>
      </c>
      <c r="P17" s="280" t="s">
        <v>312</v>
      </c>
      <c r="Q17" s="280" t="s">
        <v>313</v>
      </c>
      <c r="R17" s="284" t="s">
        <v>314</v>
      </c>
      <c r="S17" s="285" t="s">
        <v>255</v>
      </c>
      <c r="T17" s="285" t="s">
        <v>256</v>
      </c>
      <c r="U17" s="286">
        <v>8</v>
      </c>
      <c r="V17" s="312" t="s">
        <v>31</v>
      </c>
    </row>
    <row r="18" spans="1:22" ht="25.5">
      <c r="A18" s="287">
        <v>2</v>
      </c>
      <c r="B18" s="288" t="s">
        <v>315</v>
      </c>
      <c r="C18" s="287" t="s">
        <v>338</v>
      </c>
      <c r="D18" s="289" t="s">
        <v>339</v>
      </c>
      <c r="E18" s="287" t="s">
        <v>59</v>
      </c>
      <c r="F18" s="287" t="s">
        <v>60</v>
      </c>
      <c r="G18" s="287" t="s">
        <v>340</v>
      </c>
      <c r="H18" s="289" t="s">
        <v>341</v>
      </c>
      <c r="I18" s="261">
        <v>18</v>
      </c>
      <c r="J18" s="287" t="s">
        <v>36</v>
      </c>
      <c r="K18" s="287" t="str">
        <f aca="true" t="shared" si="3" ref="K18:K23">+J18</f>
        <v>C12b</v>
      </c>
      <c r="L18" s="301" t="str">
        <f aca="true" t="shared" si="4" ref="L18:L27">+K18</f>
        <v>C12b</v>
      </c>
      <c r="M18" s="262">
        <v>8092</v>
      </c>
      <c r="N18" s="262">
        <v>0</v>
      </c>
      <c r="O18" s="263">
        <f t="shared" si="2"/>
        <v>8092</v>
      </c>
      <c r="P18" s="287" t="s">
        <v>312</v>
      </c>
      <c r="Q18" s="287" t="s">
        <v>313</v>
      </c>
      <c r="R18" s="290" t="s">
        <v>314</v>
      </c>
      <c r="S18" s="291" t="s">
        <v>255</v>
      </c>
      <c r="T18" s="291" t="s">
        <v>256</v>
      </c>
      <c r="U18" s="286">
        <v>8</v>
      </c>
      <c r="V18" s="312" t="s">
        <v>31</v>
      </c>
    </row>
    <row r="19" spans="1:22" ht="25.5">
      <c r="A19" s="280">
        <v>3</v>
      </c>
      <c r="B19" s="288" t="s">
        <v>315</v>
      </c>
      <c r="C19" s="287" t="s">
        <v>192</v>
      </c>
      <c r="D19" s="289" t="s">
        <v>286</v>
      </c>
      <c r="E19" s="287" t="s">
        <v>59</v>
      </c>
      <c r="F19" s="287" t="s">
        <v>60</v>
      </c>
      <c r="G19" s="287" t="s">
        <v>345</v>
      </c>
      <c r="H19" s="289" t="s">
        <v>346</v>
      </c>
      <c r="I19" s="261">
        <v>27</v>
      </c>
      <c r="J19" s="287" t="s">
        <v>36</v>
      </c>
      <c r="K19" s="287" t="str">
        <f t="shared" si="3"/>
        <v>C12b</v>
      </c>
      <c r="L19" s="301" t="str">
        <f t="shared" si="4"/>
        <v>C12b</v>
      </c>
      <c r="M19" s="262">
        <v>11777</v>
      </c>
      <c r="N19" s="262">
        <v>0</v>
      </c>
      <c r="O19" s="263">
        <f t="shared" si="2"/>
        <v>11777</v>
      </c>
      <c r="P19" s="287" t="s">
        <v>312</v>
      </c>
      <c r="Q19" s="287" t="s">
        <v>313</v>
      </c>
      <c r="R19" s="290" t="s">
        <v>314</v>
      </c>
      <c r="S19" s="291" t="s">
        <v>255</v>
      </c>
      <c r="T19" s="291" t="s">
        <v>256</v>
      </c>
      <c r="U19" s="286">
        <v>5</v>
      </c>
      <c r="V19" s="312" t="s">
        <v>31</v>
      </c>
    </row>
    <row r="20" spans="1:22" ht="25.5">
      <c r="A20" s="287">
        <v>4</v>
      </c>
      <c r="B20" s="288" t="s">
        <v>315</v>
      </c>
      <c r="C20" s="287" t="s">
        <v>347</v>
      </c>
      <c r="D20" s="289"/>
      <c r="E20" s="287" t="s">
        <v>59</v>
      </c>
      <c r="F20" s="287" t="s">
        <v>60</v>
      </c>
      <c r="G20" s="287" t="s">
        <v>348</v>
      </c>
      <c r="H20" s="289" t="s">
        <v>349</v>
      </c>
      <c r="I20" s="261">
        <v>19</v>
      </c>
      <c r="J20" s="287" t="s">
        <v>36</v>
      </c>
      <c r="K20" s="287" t="str">
        <f t="shared" si="3"/>
        <v>C12b</v>
      </c>
      <c r="L20" s="301" t="str">
        <f t="shared" si="4"/>
        <v>C12b</v>
      </c>
      <c r="M20" s="262">
        <v>6194</v>
      </c>
      <c r="N20" s="262">
        <v>0</v>
      </c>
      <c r="O20" s="263">
        <f t="shared" si="2"/>
        <v>6194</v>
      </c>
      <c r="P20" s="287" t="s">
        <v>312</v>
      </c>
      <c r="Q20" s="287" t="s">
        <v>313</v>
      </c>
      <c r="R20" s="290" t="s">
        <v>314</v>
      </c>
      <c r="S20" s="291" t="s">
        <v>255</v>
      </c>
      <c r="T20" s="291" t="s">
        <v>256</v>
      </c>
      <c r="U20" s="286">
        <v>6.5</v>
      </c>
      <c r="V20" s="312" t="s">
        <v>31</v>
      </c>
    </row>
    <row r="21" spans="1:22" ht="25.5">
      <c r="A21" s="280">
        <v>5</v>
      </c>
      <c r="B21" s="288" t="s">
        <v>315</v>
      </c>
      <c r="C21" s="287" t="s">
        <v>258</v>
      </c>
      <c r="D21" s="289" t="s">
        <v>330</v>
      </c>
      <c r="E21" s="287" t="s">
        <v>59</v>
      </c>
      <c r="F21" s="287" t="s">
        <v>60</v>
      </c>
      <c r="G21" s="287" t="s">
        <v>331</v>
      </c>
      <c r="H21" s="289" t="s">
        <v>332</v>
      </c>
      <c r="I21" s="261">
        <v>20</v>
      </c>
      <c r="J21" s="287" t="s">
        <v>36</v>
      </c>
      <c r="K21" s="287" t="str">
        <f t="shared" si="3"/>
        <v>C12b</v>
      </c>
      <c r="L21" s="301" t="str">
        <f t="shared" si="4"/>
        <v>C12b</v>
      </c>
      <c r="M21" s="262">
        <v>9113</v>
      </c>
      <c r="N21" s="262">
        <v>0</v>
      </c>
      <c r="O21" s="263">
        <f t="shared" si="2"/>
        <v>9113</v>
      </c>
      <c r="P21" s="287" t="s">
        <v>312</v>
      </c>
      <c r="Q21" s="287" t="s">
        <v>313</v>
      </c>
      <c r="R21" s="290" t="s">
        <v>314</v>
      </c>
      <c r="S21" s="291" t="s">
        <v>255</v>
      </c>
      <c r="T21" s="291" t="s">
        <v>256</v>
      </c>
      <c r="U21" s="286">
        <v>6</v>
      </c>
      <c r="V21" s="312" t="s">
        <v>31</v>
      </c>
    </row>
    <row r="22" spans="1:22" ht="25.5">
      <c r="A22" s="287">
        <v>6</v>
      </c>
      <c r="B22" s="288" t="s">
        <v>315</v>
      </c>
      <c r="C22" s="287" t="s">
        <v>155</v>
      </c>
      <c r="D22" s="289"/>
      <c r="E22" s="287" t="s">
        <v>59</v>
      </c>
      <c r="F22" s="287" t="s">
        <v>60</v>
      </c>
      <c r="G22" s="287" t="s">
        <v>325</v>
      </c>
      <c r="H22" s="289" t="s">
        <v>326</v>
      </c>
      <c r="I22" s="292">
        <v>28</v>
      </c>
      <c r="J22" s="290" t="s">
        <v>36</v>
      </c>
      <c r="K22" s="287" t="str">
        <f t="shared" si="3"/>
        <v>C12b</v>
      </c>
      <c r="L22" s="301" t="str">
        <f t="shared" si="4"/>
        <v>C12b</v>
      </c>
      <c r="M22" s="262">
        <v>11294</v>
      </c>
      <c r="N22" s="262">
        <v>0</v>
      </c>
      <c r="O22" s="263">
        <f t="shared" si="2"/>
        <v>11294</v>
      </c>
      <c r="P22" s="287" t="s">
        <v>312</v>
      </c>
      <c r="Q22" s="287" t="s">
        <v>313</v>
      </c>
      <c r="R22" s="290" t="s">
        <v>314</v>
      </c>
      <c r="S22" s="291" t="s">
        <v>255</v>
      </c>
      <c r="T22" s="291" t="s">
        <v>256</v>
      </c>
      <c r="U22" s="286">
        <v>9.75</v>
      </c>
      <c r="V22" s="312" t="s">
        <v>31</v>
      </c>
    </row>
    <row r="23" spans="1:22" ht="25.5">
      <c r="A23" s="280">
        <v>7</v>
      </c>
      <c r="B23" s="288" t="s">
        <v>315</v>
      </c>
      <c r="C23" s="287" t="s">
        <v>141</v>
      </c>
      <c r="D23" s="289" t="s">
        <v>276</v>
      </c>
      <c r="E23" s="287" t="s">
        <v>59</v>
      </c>
      <c r="F23" s="287" t="s">
        <v>60</v>
      </c>
      <c r="G23" s="287" t="s">
        <v>333</v>
      </c>
      <c r="H23" s="289" t="s">
        <v>334</v>
      </c>
      <c r="I23" s="261">
        <v>33</v>
      </c>
      <c r="J23" s="287" t="s">
        <v>36</v>
      </c>
      <c r="K23" s="287" t="str">
        <f t="shared" si="3"/>
        <v>C12b</v>
      </c>
      <c r="L23" s="301" t="str">
        <f t="shared" si="4"/>
        <v>C12b</v>
      </c>
      <c r="M23" s="262">
        <v>16761</v>
      </c>
      <c r="N23" s="262">
        <v>0</v>
      </c>
      <c r="O23" s="263">
        <f t="shared" si="2"/>
        <v>16761</v>
      </c>
      <c r="P23" s="287" t="s">
        <v>312</v>
      </c>
      <c r="Q23" s="287" t="s">
        <v>313</v>
      </c>
      <c r="R23" s="290" t="s">
        <v>314</v>
      </c>
      <c r="S23" s="291" t="s">
        <v>255</v>
      </c>
      <c r="T23" s="291" t="s">
        <v>256</v>
      </c>
      <c r="U23" s="286">
        <v>8</v>
      </c>
      <c r="V23" s="312" t="s">
        <v>31</v>
      </c>
    </row>
    <row r="24" spans="1:22" ht="25.5">
      <c r="A24" s="287">
        <v>8</v>
      </c>
      <c r="B24" s="288" t="s">
        <v>315</v>
      </c>
      <c r="C24" s="287" t="s">
        <v>368</v>
      </c>
      <c r="D24" s="289" t="s">
        <v>363</v>
      </c>
      <c r="E24" s="287" t="s">
        <v>59</v>
      </c>
      <c r="F24" s="287" t="s">
        <v>60</v>
      </c>
      <c r="G24" s="287" t="s">
        <v>364</v>
      </c>
      <c r="H24" s="289" t="s">
        <v>365</v>
      </c>
      <c r="I24" s="261">
        <v>30</v>
      </c>
      <c r="J24" s="287" t="s">
        <v>36</v>
      </c>
      <c r="K24" s="287" t="str">
        <f>J24</f>
        <v>C12b</v>
      </c>
      <c r="L24" s="301" t="str">
        <f t="shared" si="4"/>
        <v>C12b</v>
      </c>
      <c r="M24" s="262">
        <v>9891</v>
      </c>
      <c r="N24" s="262">
        <v>0</v>
      </c>
      <c r="O24" s="263">
        <f t="shared" si="2"/>
        <v>9891</v>
      </c>
      <c r="P24" s="287" t="s">
        <v>312</v>
      </c>
      <c r="Q24" s="287" t="s">
        <v>313</v>
      </c>
      <c r="R24" s="290" t="s">
        <v>314</v>
      </c>
      <c r="S24" s="291" t="s">
        <v>255</v>
      </c>
      <c r="T24" s="291" t="s">
        <v>256</v>
      </c>
      <c r="U24" s="286">
        <v>8</v>
      </c>
      <c r="V24" s="312" t="s">
        <v>31</v>
      </c>
    </row>
    <row r="25" spans="1:22" ht="25.5">
      <c r="A25" s="280">
        <v>9</v>
      </c>
      <c r="B25" s="288" t="s">
        <v>315</v>
      </c>
      <c r="C25" s="287" t="s">
        <v>319</v>
      </c>
      <c r="D25" s="289" t="s">
        <v>320</v>
      </c>
      <c r="E25" s="287" t="s">
        <v>321</v>
      </c>
      <c r="F25" s="287" t="s">
        <v>322</v>
      </c>
      <c r="G25" s="287" t="s">
        <v>323</v>
      </c>
      <c r="H25" s="289" t="s">
        <v>324</v>
      </c>
      <c r="I25" s="261">
        <v>13</v>
      </c>
      <c r="J25" s="287" t="s">
        <v>36</v>
      </c>
      <c r="K25" s="287" t="str">
        <f>+J25</f>
        <v>C12b</v>
      </c>
      <c r="L25" s="301" t="str">
        <f t="shared" si="4"/>
        <v>C12b</v>
      </c>
      <c r="M25" s="262">
        <v>8321</v>
      </c>
      <c r="N25" s="262">
        <v>0</v>
      </c>
      <c r="O25" s="263">
        <f t="shared" si="2"/>
        <v>8321</v>
      </c>
      <c r="P25" s="287" t="s">
        <v>312</v>
      </c>
      <c r="Q25" s="287" t="s">
        <v>313</v>
      </c>
      <c r="R25" s="290" t="s">
        <v>314</v>
      </c>
      <c r="S25" s="291" t="s">
        <v>255</v>
      </c>
      <c r="T25" s="291" t="s">
        <v>256</v>
      </c>
      <c r="U25" s="286">
        <v>5</v>
      </c>
      <c r="V25" s="312" t="s">
        <v>31</v>
      </c>
    </row>
    <row r="26" spans="1:22" ht="25.5">
      <c r="A26" s="287">
        <v>10</v>
      </c>
      <c r="B26" s="288" t="s">
        <v>366</v>
      </c>
      <c r="C26" s="287" t="s">
        <v>148</v>
      </c>
      <c r="D26" s="289"/>
      <c r="E26" s="287" t="s">
        <v>59</v>
      </c>
      <c r="F26" s="287" t="s">
        <v>93</v>
      </c>
      <c r="G26" s="287" t="s">
        <v>252</v>
      </c>
      <c r="H26" s="293" t="s">
        <v>367</v>
      </c>
      <c r="I26" s="269">
        <v>13</v>
      </c>
      <c r="J26" s="294" t="s">
        <v>36</v>
      </c>
      <c r="K26" s="294" t="str">
        <f>+J26</f>
        <v>C12b</v>
      </c>
      <c r="L26" s="301" t="str">
        <f t="shared" si="4"/>
        <v>C12b</v>
      </c>
      <c r="M26" s="270">
        <v>5708</v>
      </c>
      <c r="N26" s="270">
        <v>0</v>
      </c>
      <c r="O26" s="271">
        <f t="shared" si="2"/>
        <v>5708</v>
      </c>
      <c r="P26" s="287" t="s">
        <v>312</v>
      </c>
      <c r="Q26" s="287" t="s">
        <v>313</v>
      </c>
      <c r="R26" s="290" t="s">
        <v>314</v>
      </c>
      <c r="S26" s="291" t="s">
        <v>255</v>
      </c>
      <c r="T26" s="291" t="s">
        <v>256</v>
      </c>
      <c r="U26" s="286">
        <v>5</v>
      </c>
      <c r="V26" s="312" t="s">
        <v>31</v>
      </c>
    </row>
    <row r="27" spans="1:22" ht="26.25" thickBot="1">
      <c r="A27" s="280">
        <v>11</v>
      </c>
      <c r="B27" s="288" t="s">
        <v>350</v>
      </c>
      <c r="C27" s="287" t="s">
        <v>351</v>
      </c>
      <c r="D27" s="289" t="s">
        <v>32</v>
      </c>
      <c r="E27" s="287" t="s">
        <v>59</v>
      </c>
      <c r="F27" s="287" t="s">
        <v>60</v>
      </c>
      <c r="G27" s="287" t="s">
        <v>352</v>
      </c>
      <c r="H27" s="289" t="s">
        <v>353</v>
      </c>
      <c r="I27" s="261">
        <v>20</v>
      </c>
      <c r="J27" s="287" t="s">
        <v>29</v>
      </c>
      <c r="K27" s="287" t="s">
        <v>29</v>
      </c>
      <c r="L27" s="302" t="str">
        <f t="shared" si="4"/>
        <v>C11</v>
      </c>
      <c r="M27" s="262">
        <v>43054</v>
      </c>
      <c r="N27" s="262">
        <v>0</v>
      </c>
      <c r="O27" s="263">
        <f t="shared" si="2"/>
        <v>43054</v>
      </c>
      <c r="P27" s="287" t="s">
        <v>312</v>
      </c>
      <c r="Q27" s="287" t="s">
        <v>313</v>
      </c>
      <c r="R27" s="290" t="s">
        <v>314</v>
      </c>
      <c r="S27" s="291" t="s">
        <v>255</v>
      </c>
      <c r="T27" s="291" t="s">
        <v>256</v>
      </c>
      <c r="U27" s="286">
        <v>23</v>
      </c>
      <c r="V27" s="312" t="s">
        <v>31</v>
      </c>
    </row>
    <row r="28" spans="8:15" ht="15" thickBot="1">
      <c r="H28" s="296" t="s">
        <v>4</v>
      </c>
      <c r="I28" s="297">
        <f>I16+I8</f>
        <v>353</v>
      </c>
      <c r="J28" s="295"/>
      <c r="K28" s="295"/>
      <c r="L28" s="295"/>
      <c r="M28" s="298">
        <f>M16+M8</f>
        <v>195194</v>
      </c>
      <c r="N28" s="299">
        <f>SUM(N29:N34)</f>
        <v>0</v>
      </c>
      <c r="O28" s="298">
        <f>+O16+O8</f>
        <v>195194</v>
      </c>
    </row>
    <row r="32" spans="12:15" ht="14.25">
      <c r="L32" t="s">
        <v>36</v>
      </c>
      <c r="M32" s="304">
        <f>+L33+L34</f>
        <v>129346</v>
      </c>
      <c r="N32" t="s">
        <v>29</v>
      </c>
      <c r="O32" s="304">
        <f>+O27+O14+O13+O9</f>
        <v>65848</v>
      </c>
    </row>
    <row r="33" ht="14.25">
      <c r="L33" s="304">
        <f>+SUM(O17:O26)</f>
        <v>104704</v>
      </c>
    </row>
    <row r="34" ht="14.25">
      <c r="L34" s="304">
        <f>+SUM(O10:O12)</f>
        <v>24642</v>
      </c>
    </row>
  </sheetData>
  <sheetProtection/>
  <mergeCells count="13">
    <mergeCell ref="I5:L5"/>
    <mergeCell ref="I6:I7"/>
    <mergeCell ref="L6:L7"/>
    <mergeCell ref="J6:K6"/>
    <mergeCell ref="M5:O6"/>
    <mergeCell ref="P5:R6"/>
    <mergeCell ref="A15:U15"/>
    <mergeCell ref="B2:T2"/>
    <mergeCell ref="B3:T3"/>
    <mergeCell ref="A5:A7"/>
    <mergeCell ref="B5:H6"/>
    <mergeCell ref="S5:T6"/>
    <mergeCell ref="U6:U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28"/>
  <sheetViews>
    <sheetView zoomScalePageLayoutView="0" workbookViewId="0" topLeftCell="A16">
      <selection activeCell="U7" sqref="U7:U9"/>
    </sheetView>
  </sheetViews>
  <sheetFormatPr defaultColWidth="9.00390625" defaultRowHeight="14.25"/>
  <cols>
    <col min="16" max="16" width="17.75390625" style="0" customWidth="1"/>
    <col min="17" max="17" width="16.75390625" style="0" customWidth="1"/>
  </cols>
  <sheetData>
    <row r="2" spans="1:20" ht="15.75">
      <c r="A2" s="1"/>
      <c r="B2" s="432" t="s">
        <v>201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5.75">
      <c r="A3" s="1"/>
      <c r="B3" s="432" t="s">
        <v>224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4.25">
      <c r="A4" s="1"/>
      <c r="B4" s="22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ht="25.5" customHeight="1">
      <c r="A5" s="518" t="s">
        <v>1</v>
      </c>
      <c r="B5" s="497" t="s">
        <v>19</v>
      </c>
      <c r="C5" s="498"/>
      <c r="D5" s="498"/>
      <c r="E5" s="498"/>
      <c r="F5" s="498"/>
      <c r="G5" s="498"/>
      <c r="H5" s="499"/>
      <c r="I5" s="496" t="s">
        <v>24</v>
      </c>
      <c r="J5" s="475"/>
      <c r="K5" s="475"/>
      <c r="L5" s="476"/>
      <c r="M5" s="481" t="s">
        <v>568</v>
      </c>
      <c r="N5" s="482"/>
      <c r="O5" s="483"/>
      <c r="P5" s="484" t="s">
        <v>18</v>
      </c>
      <c r="Q5" s="485"/>
      <c r="R5" s="486"/>
      <c r="S5" s="487" t="s">
        <v>17</v>
      </c>
      <c r="T5" s="488"/>
      <c r="U5" s="62"/>
    </row>
    <row r="6" spans="1:21" ht="25.5" customHeight="1">
      <c r="A6" s="519"/>
      <c r="B6" s="472"/>
      <c r="C6" s="473"/>
      <c r="D6" s="473"/>
      <c r="E6" s="473"/>
      <c r="F6" s="473"/>
      <c r="G6" s="473"/>
      <c r="H6" s="474"/>
      <c r="I6" s="481" t="s">
        <v>9</v>
      </c>
      <c r="J6" s="496" t="s">
        <v>577</v>
      </c>
      <c r="K6" s="476"/>
      <c r="L6" s="449" t="s">
        <v>578</v>
      </c>
      <c r="M6" s="454"/>
      <c r="N6" s="455"/>
      <c r="O6" s="456"/>
      <c r="P6" s="460"/>
      <c r="Q6" s="461"/>
      <c r="R6" s="462"/>
      <c r="S6" s="467"/>
      <c r="T6" s="468"/>
      <c r="U6" s="62"/>
    </row>
    <row r="7" spans="1:21" ht="27" customHeight="1">
      <c r="A7" s="520"/>
      <c r="B7" s="43" t="s">
        <v>20</v>
      </c>
      <c r="C7" s="43" t="s">
        <v>27</v>
      </c>
      <c r="D7" s="44" t="s">
        <v>14</v>
      </c>
      <c r="E7" s="43" t="s">
        <v>15</v>
      </c>
      <c r="F7" s="43" t="s">
        <v>21</v>
      </c>
      <c r="G7" s="43" t="s">
        <v>202</v>
      </c>
      <c r="H7" s="44" t="s">
        <v>10</v>
      </c>
      <c r="I7" s="454"/>
      <c r="J7" s="45" t="s">
        <v>22</v>
      </c>
      <c r="K7" s="45" t="s">
        <v>23</v>
      </c>
      <c r="L7" s="450"/>
      <c r="M7" s="45" t="s">
        <v>2</v>
      </c>
      <c r="N7" s="45" t="s">
        <v>3</v>
      </c>
      <c r="O7" s="45" t="s">
        <v>4</v>
      </c>
      <c r="P7" s="46" t="s">
        <v>6</v>
      </c>
      <c r="Q7" s="46" t="s">
        <v>5</v>
      </c>
      <c r="R7" s="46" t="s">
        <v>0</v>
      </c>
      <c r="S7" s="47" t="s">
        <v>12</v>
      </c>
      <c r="T7" s="47" t="s">
        <v>13</v>
      </c>
      <c r="U7" s="369" t="s">
        <v>16</v>
      </c>
    </row>
    <row r="8" spans="1:21" ht="14.25">
      <c r="A8" s="48"/>
      <c r="B8" s="48"/>
      <c r="C8" s="48"/>
      <c r="D8" s="49"/>
      <c r="E8" s="48"/>
      <c r="F8" s="48"/>
      <c r="G8" s="48"/>
      <c r="H8" s="49"/>
      <c r="I8" s="45">
        <f>SUM(I9:I27)</f>
        <v>27</v>
      </c>
      <c r="J8" s="50"/>
      <c r="K8" s="50"/>
      <c r="L8" s="50"/>
      <c r="M8" s="51">
        <f>SUM(M9:M27)</f>
        <v>2869</v>
      </c>
      <c r="N8" s="51">
        <f>SUM(N9:N27)</f>
        <v>0</v>
      </c>
      <c r="O8" s="51">
        <f>SUM(O9:O27)</f>
        <v>2869</v>
      </c>
      <c r="P8" s="52"/>
      <c r="Q8" s="52"/>
      <c r="R8" s="52"/>
      <c r="S8" s="53"/>
      <c r="T8" s="53"/>
      <c r="U8" s="371"/>
    </row>
    <row r="9" spans="1:21" ht="38.25">
      <c r="A9" s="54">
        <v>1</v>
      </c>
      <c r="B9" s="55" t="s">
        <v>369</v>
      </c>
      <c r="C9" s="56" t="s">
        <v>370</v>
      </c>
      <c r="D9" s="57" t="s">
        <v>32</v>
      </c>
      <c r="E9" s="56" t="s">
        <v>59</v>
      </c>
      <c r="F9" s="56" t="s">
        <v>60</v>
      </c>
      <c r="G9" s="56" t="s">
        <v>371</v>
      </c>
      <c r="H9" s="57" t="s">
        <v>372</v>
      </c>
      <c r="I9" s="58">
        <v>2</v>
      </c>
      <c r="J9" s="56" t="s">
        <v>43</v>
      </c>
      <c r="K9" s="56" t="s">
        <v>43</v>
      </c>
      <c r="L9" s="303" t="str">
        <f>+K9</f>
        <v>G11</v>
      </c>
      <c r="M9" s="59">
        <v>150</v>
      </c>
      <c r="N9" s="59">
        <v>0</v>
      </c>
      <c r="O9" s="60">
        <f aca="true" t="shared" si="0" ref="O9:O27">SUM(M9:N9)</f>
        <v>150</v>
      </c>
      <c r="P9" s="56" t="s">
        <v>373</v>
      </c>
      <c r="Q9" s="56" t="s">
        <v>374</v>
      </c>
      <c r="R9" s="61">
        <v>6722035436</v>
      </c>
      <c r="S9" s="42" t="s">
        <v>255</v>
      </c>
      <c r="T9" s="42" t="s">
        <v>256</v>
      </c>
      <c r="U9" s="312" t="s">
        <v>31</v>
      </c>
    </row>
    <row r="10" spans="1:21" ht="38.25">
      <c r="A10" s="54">
        <v>2</v>
      </c>
      <c r="B10" s="55" t="s">
        <v>369</v>
      </c>
      <c r="C10" s="56" t="s">
        <v>41</v>
      </c>
      <c r="D10" s="57" t="s">
        <v>375</v>
      </c>
      <c r="E10" s="56" t="s">
        <v>59</v>
      </c>
      <c r="F10" s="56" t="s">
        <v>60</v>
      </c>
      <c r="G10" s="56" t="s">
        <v>376</v>
      </c>
      <c r="H10" s="57" t="s">
        <v>377</v>
      </c>
      <c r="I10" s="58">
        <v>2</v>
      </c>
      <c r="J10" s="56" t="s">
        <v>43</v>
      </c>
      <c r="K10" s="56" t="s">
        <v>43</v>
      </c>
      <c r="L10" s="303" t="str">
        <f aca="true" t="shared" si="1" ref="L10:L27">+K10</f>
        <v>G11</v>
      </c>
      <c r="M10" s="59">
        <v>130</v>
      </c>
      <c r="N10" s="59">
        <v>0</v>
      </c>
      <c r="O10" s="60">
        <f t="shared" si="0"/>
        <v>130</v>
      </c>
      <c r="P10" s="56" t="s">
        <v>373</v>
      </c>
      <c r="Q10" s="56" t="s">
        <v>374</v>
      </c>
      <c r="R10" s="61">
        <v>6722035436</v>
      </c>
      <c r="S10" s="42" t="s">
        <v>255</v>
      </c>
      <c r="T10" s="42" t="s">
        <v>256</v>
      </c>
      <c r="U10" s="312" t="s">
        <v>31</v>
      </c>
    </row>
    <row r="11" spans="1:21" ht="38.25">
      <c r="A11" s="54">
        <v>3</v>
      </c>
      <c r="B11" s="55" t="s">
        <v>378</v>
      </c>
      <c r="C11" s="56" t="s">
        <v>41</v>
      </c>
      <c r="D11" s="57" t="s">
        <v>379</v>
      </c>
      <c r="E11" s="56" t="s">
        <v>59</v>
      </c>
      <c r="F11" s="56" t="s">
        <v>60</v>
      </c>
      <c r="G11" s="56" t="s">
        <v>380</v>
      </c>
      <c r="H11" s="57" t="s">
        <v>381</v>
      </c>
      <c r="I11" s="58">
        <v>1</v>
      </c>
      <c r="J11" s="56" t="s">
        <v>43</v>
      </c>
      <c r="K11" s="56" t="s">
        <v>43</v>
      </c>
      <c r="L11" s="303" t="str">
        <f t="shared" si="1"/>
        <v>G11</v>
      </c>
      <c r="M11" s="59">
        <v>200</v>
      </c>
      <c r="N11" s="59">
        <v>0</v>
      </c>
      <c r="O11" s="60">
        <f t="shared" si="0"/>
        <v>200</v>
      </c>
      <c r="P11" s="56" t="s">
        <v>373</v>
      </c>
      <c r="Q11" s="56" t="s">
        <v>374</v>
      </c>
      <c r="R11" s="61">
        <v>6722035436</v>
      </c>
      <c r="S11" s="42" t="s">
        <v>255</v>
      </c>
      <c r="T11" s="42" t="s">
        <v>256</v>
      </c>
      <c r="U11" s="312" t="s">
        <v>31</v>
      </c>
    </row>
    <row r="12" spans="1:21" ht="38.25">
      <c r="A12" s="54">
        <v>4</v>
      </c>
      <c r="B12" s="55" t="s">
        <v>369</v>
      </c>
      <c r="C12" s="56" t="s">
        <v>41</v>
      </c>
      <c r="D12" s="57" t="s">
        <v>382</v>
      </c>
      <c r="E12" s="56" t="s">
        <v>59</v>
      </c>
      <c r="F12" s="56" t="s">
        <v>60</v>
      </c>
      <c r="G12" s="56" t="s">
        <v>383</v>
      </c>
      <c r="H12" s="57" t="s">
        <v>384</v>
      </c>
      <c r="I12" s="58">
        <v>2</v>
      </c>
      <c r="J12" s="56" t="s">
        <v>43</v>
      </c>
      <c r="K12" s="56" t="s">
        <v>43</v>
      </c>
      <c r="L12" s="303" t="str">
        <f t="shared" si="1"/>
        <v>G11</v>
      </c>
      <c r="M12" s="59">
        <v>80</v>
      </c>
      <c r="N12" s="59">
        <v>0</v>
      </c>
      <c r="O12" s="60">
        <f t="shared" si="0"/>
        <v>80</v>
      </c>
      <c r="P12" s="56" t="s">
        <v>373</v>
      </c>
      <c r="Q12" s="56" t="s">
        <v>374</v>
      </c>
      <c r="R12" s="61">
        <v>6722035436</v>
      </c>
      <c r="S12" s="42" t="s">
        <v>255</v>
      </c>
      <c r="T12" s="42" t="s">
        <v>256</v>
      </c>
      <c r="U12" s="312" t="s">
        <v>31</v>
      </c>
    </row>
    <row r="13" spans="1:21" ht="38.25">
      <c r="A13" s="54">
        <v>5</v>
      </c>
      <c r="B13" s="55" t="s">
        <v>369</v>
      </c>
      <c r="C13" s="56" t="s">
        <v>41</v>
      </c>
      <c r="D13" s="57" t="s">
        <v>385</v>
      </c>
      <c r="E13" s="56" t="s">
        <v>59</v>
      </c>
      <c r="F13" s="56" t="s">
        <v>60</v>
      </c>
      <c r="G13" s="56" t="s">
        <v>386</v>
      </c>
      <c r="H13" s="57" t="s">
        <v>387</v>
      </c>
      <c r="I13" s="58">
        <v>2</v>
      </c>
      <c r="J13" s="56" t="s">
        <v>43</v>
      </c>
      <c r="K13" s="56" t="s">
        <v>43</v>
      </c>
      <c r="L13" s="303" t="str">
        <f t="shared" si="1"/>
        <v>G11</v>
      </c>
      <c r="M13" s="59">
        <v>80</v>
      </c>
      <c r="N13" s="59">
        <v>0</v>
      </c>
      <c r="O13" s="60">
        <f t="shared" si="0"/>
        <v>80</v>
      </c>
      <c r="P13" s="56" t="s">
        <v>373</v>
      </c>
      <c r="Q13" s="56" t="s">
        <v>374</v>
      </c>
      <c r="R13" s="61">
        <v>6722035436</v>
      </c>
      <c r="S13" s="42" t="s">
        <v>255</v>
      </c>
      <c r="T13" s="42" t="s">
        <v>256</v>
      </c>
      <c r="U13" s="312" t="s">
        <v>31</v>
      </c>
    </row>
    <row r="14" spans="1:21" ht="38.25">
      <c r="A14" s="54">
        <v>6</v>
      </c>
      <c r="B14" s="55" t="s">
        <v>369</v>
      </c>
      <c r="C14" s="56" t="s">
        <v>41</v>
      </c>
      <c r="D14" s="57" t="s">
        <v>388</v>
      </c>
      <c r="E14" s="56" t="s">
        <v>59</v>
      </c>
      <c r="F14" s="56" t="s">
        <v>60</v>
      </c>
      <c r="G14" s="56" t="s">
        <v>389</v>
      </c>
      <c r="H14" s="57" t="s">
        <v>390</v>
      </c>
      <c r="I14" s="58">
        <v>2</v>
      </c>
      <c r="J14" s="56" t="s">
        <v>43</v>
      </c>
      <c r="K14" s="56" t="s">
        <v>43</v>
      </c>
      <c r="L14" s="303" t="str">
        <f t="shared" si="1"/>
        <v>G11</v>
      </c>
      <c r="M14" s="59">
        <v>80</v>
      </c>
      <c r="N14" s="59">
        <v>0</v>
      </c>
      <c r="O14" s="60">
        <f t="shared" si="0"/>
        <v>80</v>
      </c>
      <c r="P14" s="56" t="s">
        <v>373</v>
      </c>
      <c r="Q14" s="56" t="s">
        <v>374</v>
      </c>
      <c r="R14" s="61">
        <v>6722035436</v>
      </c>
      <c r="S14" s="42" t="s">
        <v>255</v>
      </c>
      <c r="T14" s="42" t="s">
        <v>256</v>
      </c>
      <c r="U14" s="312" t="s">
        <v>31</v>
      </c>
    </row>
    <row r="15" spans="1:21" ht="38.25">
      <c r="A15" s="54">
        <v>7</v>
      </c>
      <c r="B15" s="55" t="s">
        <v>369</v>
      </c>
      <c r="C15" s="56" t="s">
        <v>41</v>
      </c>
      <c r="D15" s="57" t="s">
        <v>391</v>
      </c>
      <c r="E15" s="56" t="s">
        <v>59</v>
      </c>
      <c r="F15" s="56" t="s">
        <v>60</v>
      </c>
      <c r="G15" s="56" t="s">
        <v>392</v>
      </c>
      <c r="H15" s="57" t="s">
        <v>393</v>
      </c>
      <c r="I15" s="58">
        <v>2</v>
      </c>
      <c r="J15" s="56" t="s">
        <v>43</v>
      </c>
      <c r="K15" s="56" t="s">
        <v>43</v>
      </c>
      <c r="L15" s="303" t="str">
        <f t="shared" si="1"/>
        <v>G11</v>
      </c>
      <c r="M15" s="59">
        <v>150</v>
      </c>
      <c r="N15" s="59">
        <v>0</v>
      </c>
      <c r="O15" s="60">
        <f t="shared" si="0"/>
        <v>150</v>
      </c>
      <c r="P15" s="56" t="s">
        <v>373</v>
      </c>
      <c r="Q15" s="56" t="s">
        <v>374</v>
      </c>
      <c r="R15" s="61">
        <v>6722035436</v>
      </c>
      <c r="S15" s="42" t="s">
        <v>255</v>
      </c>
      <c r="T15" s="42" t="s">
        <v>256</v>
      </c>
      <c r="U15" s="312" t="s">
        <v>31</v>
      </c>
    </row>
    <row r="16" spans="1:21" ht="38.25">
      <c r="A16" s="54">
        <v>8</v>
      </c>
      <c r="B16" s="55" t="s">
        <v>369</v>
      </c>
      <c r="C16" s="56" t="s">
        <v>41</v>
      </c>
      <c r="D16" s="57" t="s">
        <v>394</v>
      </c>
      <c r="E16" s="56" t="s">
        <v>59</v>
      </c>
      <c r="F16" s="56" t="s">
        <v>60</v>
      </c>
      <c r="G16" s="56" t="s">
        <v>395</v>
      </c>
      <c r="H16" s="57" t="s">
        <v>396</v>
      </c>
      <c r="I16" s="58">
        <v>2</v>
      </c>
      <c r="J16" s="56" t="s">
        <v>43</v>
      </c>
      <c r="K16" s="56" t="s">
        <v>43</v>
      </c>
      <c r="L16" s="303" t="str">
        <f t="shared" si="1"/>
        <v>G11</v>
      </c>
      <c r="M16" s="59">
        <v>100</v>
      </c>
      <c r="N16" s="59">
        <v>0</v>
      </c>
      <c r="O16" s="60">
        <f t="shared" si="0"/>
        <v>100</v>
      </c>
      <c r="P16" s="56" t="s">
        <v>373</v>
      </c>
      <c r="Q16" s="56" t="s">
        <v>374</v>
      </c>
      <c r="R16" s="61">
        <v>6722035436</v>
      </c>
      <c r="S16" s="42" t="s">
        <v>255</v>
      </c>
      <c r="T16" s="42" t="s">
        <v>256</v>
      </c>
      <c r="U16" s="312" t="s">
        <v>31</v>
      </c>
    </row>
    <row r="17" spans="1:21" ht="38.25">
      <c r="A17" s="54">
        <v>9</v>
      </c>
      <c r="B17" s="55" t="s">
        <v>397</v>
      </c>
      <c r="C17" s="56" t="s">
        <v>144</v>
      </c>
      <c r="D17" s="57" t="s">
        <v>33</v>
      </c>
      <c r="E17" s="56" t="s">
        <v>59</v>
      </c>
      <c r="F17" s="56" t="s">
        <v>60</v>
      </c>
      <c r="G17" s="56" t="s">
        <v>398</v>
      </c>
      <c r="H17" s="57" t="s">
        <v>399</v>
      </c>
      <c r="I17" s="58">
        <v>2</v>
      </c>
      <c r="J17" s="56" t="s">
        <v>43</v>
      </c>
      <c r="K17" s="56" t="s">
        <v>43</v>
      </c>
      <c r="L17" s="303" t="str">
        <f t="shared" si="1"/>
        <v>G11</v>
      </c>
      <c r="M17" s="59">
        <v>160</v>
      </c>
      <c r="N17" s="59">
        <v>0</v>
      </c>
      <c r="O17" s="60">
        <f t="shared" si="0"/>
        <v>160</v>
      </c>
      <c r="P17" s="56" t="s">
        <v>373</v>
      </c>
      <c r="Q17" s="56" t="s">
        <v>374</v>
      </c>
      <c r="R17" s="61">
        <v>6722035436</v>
      </c>
      <c r="S17" s="42" t="s">
        <v>255</v>
      </c>
      <c r="T17" s="42" t="s">
        <v>256</v>
      </c>
      <c r="U17" s="312" t="s">
        <v>31</v>
      </c>
    </row>
    <row r="18" spans="1:21" ht="38.25">
      <c r="A18" s="54">
        <v>10</v>
      </c>
      <c r="B18" s="55" t="s">
        <v>369</v>
      </c>
      <c r="C18" s="56" t="s">
        <v>400</v>
      </c>
      <c r="D18" s="57" t="s">
        <v>37</v>
      </c>
      <c r="E18" s="56" t="s">
        <v>59</v>
      </c>
      <c r="F18" s="56" t="s">
        <v>60</v>
      </c>
      <c r="G18" s="56" t="s">
        <v>401</v>
      </c>
      <c r="H18" s="57" t="s">
        <v>402</v>
      </c>
      <c r="I18" s="58">
        <v>1</v>
      </c>
      <c r="J18" s="56" t="s">
        <v>43</v>
      </c>
      <c r="K18" s="56" t="s">
        <v>43</v>
      </c>
      <c r="L18" s="303" t="str">
        <f t="shared" si="1"/>
        <v>G11</v>
      </c>
      <c r="M18" s="59">
        <v>120</v>
      </c>
      <c r="N18" s="59">
        <v>0</v>
      </c>
      <c r="O18" s="60">
        <f t="shared" si="0"/>
        <v>120</v>
      </c>
      <c r="P18" s="56" t="s">
        <v>373</v>
      </c>
      <c r="Q18" s="56" t="s">
        <v>374</v>
      </c>
      <c r="R18" s="61">
        <v>6722035436</v>
      </c>
      <c r="S18" s="42" t="s">
        <v>255</v>
      </c>
      <c r="T18" s="42" t="s">
        <v>256</v>
      </c>
      <c r="U18" s="312" t="s">
        <v>31</v>
      </c>
    </row>
    <row r="19" spans="1:21" ht="38.25">
      <c r="A19" s="54">
        <v>11</v>
      </c>
      <c r="B19" s="55" t="s">
        <v>369</v>
      </c>
      <c r="C19" s="56" t="s">
        <v>97</v>
      </c>
      <c r="D19" s="57" t="s">
        <v>32</v>
      </c>
      <c r="E19" s="56" t="s">
        <v>59</v>
      </c>
      <c r="F19" s="56" t="s">
        <v>60</v>
      </c>
      <c r="G19" s="56" t="s">
        <v>403</v>
      </c>
      <c r="H19" s="57" t="s">
        <v>404</v>
      </c>
      <c r="I19" s="58">
        <v>1</v>
      </c>
      <c r="J19" s="56" t="s">
        <v>43</v>
      </c>
      <c r="K19" s="56" t="s">
        <v>43</v>
      </c>
      <c r="L19" s="303" t="str">
        <f t="shared" si="1"/>
        <v>G11</v>
      </c>
      <c r="M19" s="59">
        <v>80</v>
      </c>
      <c r="N19" s="59">
        <v>0</v>
      </c>
      <c r="O19" s="60">
        <f t="shared" si="0"/>
        <v>80</v>
      </c>
      <c r="P19" s="56" t="s">
        <v>373</v>
      </c>
      <c r="Q19" s="56" t="s">
        <v>374</v>
      </c>
      <c r="R19" s="61">
        <v>6722035436</v>
      </c>
      <c r="S19" s="42" t="s">
        <v>255</v>
      </c>
      <c r="T19" s="42" t="s">
        <v>256</v>
      </c>
      <c r="U19" s="312" t="s">
        <v>31</v>
      </c>
    </row>
    <row r="20" spans="1:21" ht="38.25">
      <c r="A20" s="54">
        <v>12</v>
      </c>
      <c r="B20" s="55" t="s">
        <v>369</v>
      </c>
      <c r="C20" s="56" t="s">
        <v>97</v>
      </c>
      <c r="D20" s="57" t="s">
        <v>303</v>
      </c>
      <c r="E20" s="56" t="s">
        <v>59</v>
      </c>
      <c r="F20" s="56" t="s">
        <v>60</v>
      </c>
      <c r="G20" s="56" t="s">
        <v>405</v>
      </c>
      <c r="H20" s="57" t="s">
        <v>406</v>
      </c>
      <c r="I20" s="58">
        <v>1</v>
      </c>
      <c r="J20" s="56" t="s">
        <v>43</v>
      </c>
      <c r="K20" s="56" t="s">
        <v>43</v>
      </c>
      <c r="L20" s="303" t="str">
        <f t="shared" si="1"/>
        <v>G11</v>
      </c>
      <c r="M20" s="59">
        <v>123</v>
      </c>
      <c r="N20" s="59">
        <v>0</v>
      </c>
      <c r="O20" s="60">
        <f t="shared" si="0"/>
        <v>123</v>
      </c>
      <c r="P20" s="56" t="s">
        <v>373</v>
      </c>
      <c r="Q20" s="56" t="s">
        <v>374</v>
      </c>
      <c r="R20" s="61">
        <v>6722035436</v>
      </c>
      <c r="S20" s="42" t="s">
        <v>255</v>
      </c>
      <c r="T20" s="42" t="s">
        <v>256</v>
      </c>
      <c r="U20" s="312" t="s">
        <v>31</v>
      </c>
    </row>
    <row r="21" spans="1:21" ht="38.25">
      <c r="A21" s="54">
        <v>13</v>
      </c>
      <c r="B21" s="55" t="s">
        <v>369</v>
      </c>
      <c r="C21" s="56" t="s">
        <v>407</v>
      </c>
      <c r="D21" s="57" t="s">
        <v>363</v>
      </c>
      <c r="E21" s="56" t="s">
        <v>59</v>
      </c>
      <c r="F21" s="56" t="s">
        <v>60</v>
      </c>
      <c r="G21" s="56" t="s">
        <v>408</v>
      </c>
      <c r="H21" s="57" t="s">
        <v>409</v>
      </c>
      <c r="I21" s="58">
        <v>1</v>
      </c>
      <c r="J21" s="56" t="s">
        <v>43</v>
      </c>
      <c r="K21" s="56" t="s">
        <v>43</v>
      </c>
      <c r="L21" s="303" t="str">
        <f t="shared" si="1"/>
        <v>G11</v>
      </c>
      <c r="M21" s="59">
        <v>414</v>
      </c>
      <c r="N21" s="59">
        <v>0</v>
      </c>
      <c r="O21" s="60">
        <f t="shared" si="0"/>
        <v>414</v>
      </c>
      <c r="P21" s="56" t="s">
        <v>373</v>
      </c>
      <c r="Q21" s="56" t="s">
        <v>374</v>
      </c>
      <c r="R21" s="61">
        <v>6722035436</v>
      </c>
      <c r="S21" s="42" t="s">
        <v>255</v>
      </c>
      <c r="T21" s="42" t="s">
        <v>256</v>
      </c>
      <c r="U21" s="312" t="s">
        <v>31</v>
      </c>
    </row>
    <row r="22" spans="1:21" ht="38.25">
      <c r="A22" s="54">
        <v>14</v>
      </c>
      <c r="B22" s="55" t="s">
        <v>369</v>
      </c>
      <c r="C22" s="56" t="s">
        <v>407</v>
      </c>
      <c r="D22" s="57" t="s">
        <v>33</v>
      </c>
      <c r="E22" s="56" t="s">
        <v>59</v>
      </c>
      <c r="F22" s="56" t="s">
        <v>60</v>
      </c>
      <c r="G22" s="56" t="s">
        <v>410</v>
      </c>
      <c r="H22" s="57" t="s">
        <v>411</v>
      </c>
      <c r="I22" s="58">
        <v>1</v>
      </c>
      <c r="J22" s="56" t="s">
        <v>43</v>
      </c>
      <c r="K22" s="56" t="s">
        <v>43</v>
      </c>
      <c r="L22" s="303" t="str">
        <f t="shared" si="1"/>
        <v>G11</v>
      </c>
      <c r="M22" s="59">
        <v>258</v>
      </c>
      <c r="N22" s="59">
        <v>0</v>
      </c>
      <c r="O22" s="60">
        <f t="shared" si="0"/>
        <v>258</v>
      </c>
      <c r="P22" s="56" t="s">
        <v>373</v>
      </c>
      <c r="Q22" s="56" t="s">
        <v>374</v>
      </c>
      <c r="R22" s="61">
        <v>6722035436</v>
      </c>
      <c r="S22" s="42" t="s">
        <v>255</v>
      </c>
      <c r="T22" s="42" t="s">
        <v>256</v>
      </c>
      <c r="U22" s="312" t="s">
        <v>31</v>
      </c>
    </row>
    <row r="23" spans="1:21" ht="38.25">
      <c r="A23" s="54">
        <v>15</v>
      </c>
      <c r="B23" s="55" t="s">
        <v>369</v>
      </c>
      <c r="C23" s="56" t="s">
        <v>49</v>
      </c>
      <c r="D23" s="57" t="s">
        <v>35</v>
      </c>
      <c r="E23" s="56" t="s">
        <v>59</v>
      </c>
      <c r="F23" s="56" t="s">
        <v>60</v>
      </c>
      <c r="G23" s="56" t="s">
        <v>412</v>
      </c>
      <c r="H23" s="57" t="s">
        <v>413</v>
      </c>
      <c r="I23" s="58">
        <v>1</v>
      </c>
      <c r="J23" s="56" t="s">
        <v>43</v>
      </c>
      <c r="K23" s="56" t="s">
        <v>43</v>
      </c>
      <c r="L23" s="303" t="str">
        <f t="shared" si="1"/>
        <v>G11</v>
      </c>
      <c r="M23" s="59">
        <v>55</v>
      </c>
      <c r="N23" s="59">
        <v>0</v>
      </c>
      <c r="O23" s="60">
        <f t="shared" si="0"/>
        <v>55</v>
      </c>
      <c r="P23" s="56" t="s">
        <v>373</v>
      </c>
      <c r="Q23" s="56" t="s">
        <v>374</v>
      </c>
      <c r="R23" s="61">
        <v>6722035436</v>
      </c>
      <c r="S23" s="42" t="s">
        <v>255</v>
      </c>
      <c r="T23" s="42" t="s">
        <v>256</v>
      </c>
      <c r="U23" s="312" t="s">
        <v>31</v>
      </c>
    </row>
    <row r="24" spans="1:21" ht="38.25">
      <c r="A24" s="54">
        <v>16</v>
      </c>
      <c r="B24" s="55" t="s">
        <v>369</v>
      </c>
      <c r="C24" s="56" t="s">
        <v>79</v>
      </c>
      <c r="D24" s="57" t="s">
        <v>414</v>
      </c>
      <c r="E24" s="56" t="s">
        <v>59</v>
      </c>
      <c r="F24" s="56" t="s">
        <v>60</v>
      </c>
      <c r="G24" s="56" t="s">
        <v>415</v>
      </c>
      <c r="H24" s="57" t="s">
        <v>416</v>
      </c>
      <c r="I24" s="58">
        <v>1</v>
      </c>
      <c r="J24" s="56" t="s">
        <v>43</v>
      </c>
      <c r="K24" s="56" t="s">
        <v>43</v>
      </c>
      <c r="L24" s="303" t="str">
        <f t="shared" si="1"/>
        <v>G11</v>
      </c>
      <c r="M24" s="59">
        <v>145</v>
      </c>
      <c r="N24" s="59">
        <v>0</v>
      </c>
      <c r="O24" s="60">
        <f t="shared" si="0"/>
        <v>145</v>
      </c>
      <c r="P24" s="56" t="s">
        <v>373</v>
      </c>
      <c r="Q24" s="56" t="s">
        <v>374</v>
      </c>
      <c r="R24" s="61">
        <v>6722035436</v>
      </c>
      <c r="S24" s="42" t="s">
        <v>255</v>
      </c>
      <c r="T24" s="42" t="s">
        <v>256</v>
      </c>
      <c r="U24" s="312" t="s">
        <v>31</v>
      </c>
    </row>
    <row r="25" spans="1:21" ht="38.25">
      <c r="A25" s="54">
        <v>17</v>
      </c>
      <c r="B25" s="55" t="s">
        <v>369</v>
      </c>
      <c r="C25" s="56" t="s">
        <v>417</v>
      </c>
      <c r="D25" s="57" t="s">
        <v>37</v>
      </c>
      <c r="E25" s="56" t="s">
        <v>59</v>
      </c>
      <c r="F25" s="56" t="s">
        <v>60</v>
      </c>
      <c r="G25" s="56" t="s">
        <v>418</v>
      </c>
      <c r="H25" s="57" t="s">
        <v>419</v>
      </c>
      <c r="I25" s="58">
        <v>1</v>
      </c>
      <c r="J25" s="56" t="s">
        <v>43</v>
      </c>
      <c r="K25" s="56" t="s">
        <v>43</v>
      </c>
      <c r="L25" s="303" t="str">
        <f t="shared" si="1"/>
        <v>G11</v>
      </c>
      <c r="M25" s="59">
        <v>298</v>
      </c>
      <c r="N25" s="59">
        <v>0</v>
      </c>
      <c r="O25" s="60">
        <f t="shared" si="0"/>
        <v>298</v>
      </c>
      <c r="P25" s="56" t="s">
        <v>373</v>
      </c>
      <c r="Q25" s="56" t="s">
        <v>374</v>
      </c>
      <c r="R25" s="61">
        <v>6722035436</v>
      </c>
      <c r="S25" s="42" t="s">
        <v>255</v>
      </c>
      <c r="T25" s="42" t="s">
        <v>256</v>
      </c>
      <c r="U25" s="312" t="s">
        <v>31</v>
      </c>
    </row>
    <row r="26" spans="1:21" ht="38.25">
      <c r="A26" s="54">
        <v>18</v>
      </c>
      <c r="B26" s="55" t="s">
        <v>369</v>
      </c>
      <c r="C26" s="56" t="s">
        <v>420</v>
      </c>
      <c r="D26" s="57" t="s">
        <v>421</v>
      </c>
      <c r="E26" s="56" t="s">
        <v>59</v>
      </c>
      <c r="F26" s="56" t="s">
        <v>60</v>
      </c>
      <c r="G26" s="56" t="s">
        <v>422</v>
      </c>
      <c r="H26" s="57" t="s">
        <v>423</v>
      </c>
      <c r="I26" s="58">
        <v>1</v>
      </c>
      <c r="J26" s="56" t="s">
        <v>43</v>
      </c>
      <c r="K26" s="56" t="s">
        <v>43</v>
      </c>
      <c r="L26" s="303" t="str">
        <f t="shared" si="1"/>
        <v>G11</v>
      </c>
      <c r="M26" s="59">
        <v>120</v>
      </c>
      <c r="N26" s="59">
        <v>0</v>
      </c>
      <c r="O26" s="60">
        <f t="shared" si="0"/>
        <v>120</v>
      </c>
      <c r="P26" s="56" t="s">
        <v>373</v>
      </c>
      <c r="Q26" s="56" t="s">
        <v>374</v>
      </c>
      <c r="R26" s="61">
        <v>6722035436</v>
      </c>
      <c r="S26" s="42" t="s">
        <v>255</v>
      </c>
      <c r="T26" s="42" t="s">
        <v>256</v>
      </c>
      <c r="U26" s="312" t="s">
        <v>31</v>
      </c>
    </row>
    <row r="27" spans="1:21" ht="38.25">
      <c r="A27" s="54">
        <v>19</v>
      </c>
      <c r="B27" s="55" t="s">
        <v>369</v>
      </c>
      <c r="C27" s="56" t="s">
        <v>420</v>
      </c>
      <c r="D27" s="57" t="s">
        <v>424</v>
      </c>
      <c r="E27" s="56" t="s">
        <v>59</v>
      </c>
      <c r="F27" s="56" t="s">
        <v>60</v>
      </c>
      <c r="G27" s="56" t="s">
        <v>425</v>
      </c>
      <c r="H27" s="57" t="s">
        <v>426</v>
      </c>
      <c r="I27" s="58">
        <v>1</v>
      </c>
      <c r="J27" s="56" t="s">
        <v>43</v>
      </c>
      <c r="K27" s="56" t="s">
        <v>43</v>
      </c>
      <c r="L27" s="303" t="str">
        <f t="shared" si="1"/>
        <v>G11</v>
      </c>
      <c r="M27" s="59">
        <v>126</v>
      </c>
      <c r="N27" s="59">
        <v>0</v>
      </c>
      <c r="O27" s="60">
        <f t="shared" si="0"/>
        <v>126</v>
      </c>
      <c r="P27" s="56" t="s">
        <v>373</v>
      </c>
      <c r="Q27" s="56" t="s">
        <v>374</v>
      </c>
      <c r="R27" s="61">
        <v>6722035436</v>
      </c>
      <c r="S27" s="42" t="s">
        <v>255</v>
      </c>
      <c r="T27" s="42" t="s">
        <v>256</v>
      </c>
      <c r="U27" s="312" t="s">
        <v>31</v>
      </c>
    </row>
    <row r="28" spans="1:21" ht="14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</sheetData>
  <sheetProtection/>
  <mergeCells count="12">
    <mergeCell ref="U7:U8"/>
    <mergeCell ref="M5:O6"/>
    <mergeCell ref="P5:R6"/>
    <mergeCell ref="S5:T6"/>
    <mergeCell ref="L6:L7"/>
    <mergeCell ref="B2:T2"/>
    <mergeCell ref="B3:T3"/>
    <mergeCell ref="A5:A7"/>
    <mergeCell ref="B5:H6"/>
    <mergeCell ref="J6:K6"/>
    <mergeCell ref="I6:I7"/>
    <mergeCell ref="I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SIWZ</dc:title>
  <dc:subject/>
  <dc:creator>EnergyCom Sp. z o.o.</dc:creator>
  <cp:keywords/>
  <dc:description/>
  <cp:lastModifiedBy>Ania_M</cp:lastModifiedBy>
  <cp:lastPrinted>2018-11-16T12:00:58Z</cp:lastPrinted>
  <dcterms:created xsi:type="dcterms:W3CDTF">2012-01-22T12:30:35Z</dcterms:created>
  <dcterms:modified xsi:type="dcterms:W3CDTF">2018-11-16T12:08:05Z</dcterms:modified>
  <cp:category/>
  <cp:version/>
  <cp:contentType/>
  <cp:contentStatus/>
</cp:coreProperties>
</file>