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8070" tabRatio="662" activeTab="0"/>
  </bookViews>
  <sheets>
    <sheet name="Inf.finansowa" sheetId="1" r:id="rId1"/>
  </sheets>
  <definedNames>
    <definedName name="_xlnm.Print_Area" localSheetId="0">'Inf.finansowa'!$A$1:$S$69</definedName>
    <definedName name="_xlnm.Print_Titles" localSheetId="0">'Inf.finansowa'!$5:$5</definedName>
  </definedNames>
  <calcPr fullCalcOnLoad="1"/>
</workbook>
</file>

<file path=xl/sharedStrings.xml><?xml version="1.0" encoding="utf-8"?>
<sst xmlns="http://schemas.openxmlformats.org/spreadsheetml/2006/main" count="88" uniqueCount="87">
  <si>
    <t>Lp.</t>
  </si>
  <si>
    <t>Wyszczególnienie</t>
  </si>
  <si>
    <t>Wykonanie</t>
  </si>
  <si>
    <t xml:space="preserve"> 1) wyemitowane papiery wartościowe, </t>
  </si>
  <si>
    <t xml:space="preserve"> 3) zaciągnięte pożyczki,</t>
  </si>
  <si>
    <t xml:space="preserve">      a) kredyty,</t>
  </si>
  <si>
    <t xml:space="preserve">      b) pożyczki,</t>
  </si>
  <si>
    <t xml:space="preserve">     a) spłaty rat kredytów z odsetkami,</t>
  </si>
  <si>
    <t xml:space="preserve">     b) spłaty rat pożyczek z odsetkami,</t>
  </si>
  <si>
    <t>2008 r.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</si>
  <si>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</si>
  <si>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</si>
  <si>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</si>
  <si>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</si>
  <si>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</si>
  <si>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t>D16. prywatyzacja majątku jst</t>
  </si>
  <si>
    <t>D17. inne źródła
w tym:</t>
  </si>
  <si>
    <t>D25. wykup obligacji samorządowych
w tym:</t>
  </si>
  <si>
    <t>D26. inne cele</t>
  </si>
  <si>
    <t xml:space="preserve">   a) wynikające z ustaw i orzeczeń sądów
        lub ostatecznych decyzji administracyjnych,</t>
  </si>
  <si>
    <t xml:space="preserve">       D171. środki na pokrycie deficytu</t>
  </si>
  <si>
    <t xml:space="preserve">      c) emitowane papiery wartościowe.</t>
  </si>
  <si>
    <t>A1. Dochody bieżące</t>
  </si>
  <si>
    <t>A2. Dochody majątkowe</t>
  </si>
  <si>
    <r>
      <t xml:space="preserve">A. DOCHODY </t>
    </r>
    <r>
      <rPr>
        <sz val="10"/>
        <rFont val="Arial CE"/>
        <family val="0"/>
      </rPr>
      <t>(A1+A2)</t>
    </r>
  </si>
  <si>
    <t>D15. obligacje jednostek samorządowych 
        oraz związków komunalnych
w tym:</t>
  </si>
  <si>
    <r>
      <t xml:space="preserve"> </t>
    </r>
    <r>
      <rPr>
        <b/>
        <sz val="12"/>
        <rFont val="Arial CE"/>
        <family val="0"/>
      </rPr>
      <t>3)</t>
    </r>
    <r>
      <rPr>
        <b/>
        <sz val="12"/>
        <rFont val="Arial CE"/>
        <family val="2"/>
      </rPr>
      <t xml:space="preserve"> potenc. spłaty udzielonych poręczeń
     z należnymi odsetkami,</t>
    </r>
  </si>
  <si>
    <t>D11. kredyty
 w tym:</t>
  </si>
  <si>
    <r>
      <t>D13.</t>
    </r>
    <r>
      <rPr>
        <b/>
        <sz val="12"/>
        <rFont val="Arial CE"/>
        <family val="2"/>
      </rPr>
      <t xml:space="preserve"> spłata pożyczek udzielonych</t>
    </r>
  </si>
  <si>
    <r>
      <t>D14.</t>
    </r>
    <r>
      <rPr>
        <b/>
        <sz val="12"/>
        <rFont val="Arial CE"/>
        <family val="2"/>
      </rPr>
      <t xml:space="preserve"> nadwyżka z lat ubiegłych
w tym:</t>
    </r>
  </si>
  <si>
    <r>
      <t>D24.</t>
    </r>
    <r>
      <rPr>
        <b/>
        <sz val="12"/>
        <rFont val="Arial CE"/>
        <family val="2"/>
      </rPr>
      <t xml:space="preserve"> lokaty w bankach</t>
    </r>
  </si>
  <si>
    <t>D21. spłaty kredytów
 w tym:</t>
  </si>
  <si>
    <t>D12. pożyczki
w tym:</t>
  </si>
  <si>
    <t>D22. spłaty pożyczek
w tym:</t>
  </si>
  <si>
    <r>
      <t>D23</t>
    </r>
    <r>
      <rPr>
        <b/>
        <sz val="12"/>
        <rFont val="Arial CE"/>
        <family val="2"/>
      </rPr>
      <t xml:space="preserve">. pożyczki </t>
    </r>
    <r>
      <rPr>
        <b/>
        <sz val="12"/>
        <rFont val="Arial CE"/>
        <family val="0"/>
      </rPr>
      <t>(udzielone)</t>
    </r>
  </si>
  <si>
    <r>
      <t xml:space="preserve"> 5) wymagalne zobowiązania
</t>
    </r>
    <r>
      <rPr>
        <b/>
        <sz val="12"/>
        <rFont val="Arial CE"/>
        <family val="0"/>
      </rPr>
      <t>w tym:</t>
    </r>
  </si>
  <si>
    <t xml:space="preserve">   b) uznane za bezsporne przez właściwą jednostkę
       sektora finansów publicznych, będącą dłużnikiem</t>
  </si>
  <si>
    <r>
      <t xml:space="preserve"> 4) przyjęte depozyty</t>
    </r>
    <r>
      <rPr>
        <b/>
        <vertAlign val="superscript"/>
        <sz val="12"/>
        <rFont val="Arial CE"/>
        <family val="0"/>
      </rPr>
      <t>2)</t>
    </r>
    <r>
      <rPr>
        <b/>
        <sz val="12"/>
        <rFont val="Arial CE"/>
        <family val="2"/>
      </rPr>
      <t>,</t>
    </r>
  </si>
  <si>
    <t xml:space="preserve">     d) potencjalne spłaty poręczeń i gwarancji udzielonych 
        samorządowym osobom prawnym realizującym zadania jst</t>
  </si>
  <si>
    <r>
      <t xml:space="preserve">F. DŁUG NA KONIEC ROKU
          </t>
    </r>
    <r>
      <rPr>
        <b/>
        <sz val="11"/>
        <rFont val="Arial CE"/>
        <family val="0"/>
      </rPr>
      <t>(1+2+3+4+5+6):</t>
    </r>
  </si>
  <si>
    <r>
      <t xml:space="preserve">H. OBCIĄŻENIE ROCZNE BUDŻETU
   z tytułu spłaty zadłużenia </t>
    </r>
    <r>
      <rPr>
        <b/>
        <sz val="11"/>
        <rFont val="Arial CE"/>
        <family val="0"/>
      </rPr>
      <t>(1+2+3+4+5+6):</t>
    </r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</si>
  <si>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0"/>
      </rPr>
      <t xml:space="preserve">   (poz.35</t>
    </r>
    <r>
      <rPr>
        <b/>
        <sz val="13"/>
        <rFont val="Arial CE"/>
        <family val="2"/>
      </rPr>
      <t xml:space="preserve"> / poz.1) %</t>
    </r>
  </si>
  <si>
    <r>
      <t xml:space="preserve">D1. Przychody ogółem 
    </t>
    </r>
    <r>
      <rPr>
        <b/>
        <sz val="12"/>
        <rFont val="Arial CE"/>
        <family val="0"/>
      </rPr>
      <t xml:space="preserve">   </t>
    </r>
    <r>
      <rPr>
        <sz val="12"/>
        <rFont val="Arial CE"/>
        <family val="0"/>
      </rPr>
      <t>z tego:</t>
    </r>
  </si>
  <si>
    <r>
      <t xml:space="preserve">D2. Rozchody ogółem 
</t>
    </r>
    <r>
      <rPr>
        <b/>
        <sz val="13"/>
        <rFont val="Arial CE"/>
        <family val="0"/>
      </rPr>
      <t xml:space="preserve"> </t>
    </r>
    <r>
      <rPr>
        <b/>
        <sz val="12"/>
        <rFont val="Arial CE"/>
        <family val="0"/>
      </rPr>
      <t xml:space="preserve">      z tego:</t>
    </r>
  </si>
  <si>
    <r>
      <t xml:space="preserve"> 1)  spłaty rat kredytów</t>
    </r>
    <r>
      <rPr>
        <b/>
        <sz val="11"/>
        <rFont val="Arial CE"/>
        <family val="0"/>
      </rPr>
      <t xml:space="preserve"> (art.82 ust.1 pkt 2 i 3 ufp)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z odsetkami,</t>
    </r>
  </si>
  <si>
    <r>
      <t xml:space="preserve"> 2)  spłaty rat pożyczek </t>
    </r>
    <r>
      <rPr>
        <b/>
        <sz val="11"/>
        <rFont val="Arial CE"/>
        <family val="0"/>
      </rPr>
      <t>(art.82 ust.1 pkt 2 i 3 ufp)</t>
    </r>
    <r>
      <rPr>
        <b/>
        <sz val="12"/>
        <rFont val="Arial CE"/>
        <family val="2"/>
      </rPr>
      <t xml:space="preserve"> z odsetkami,</t>
    </r>
  </si>
  <si>
    <r>
      <t xml:space="preserve">I. Wskaźnik rocznej spłaty łącznego zadłużenia  
    do dochodu </t>
    </r>
    <r>
      <rPr>
        <b/>
        <sz val="12"/>
        <rFont val="Arial CE"/>
        <family val="0"/>
      </rPr>
      <t xml:space="preserve"> (poz.46 / poz.1) %</t>
    </r>
  </si>
  <si>
    <r>
      <t xml:space="preserve">I1. Wskaźnik rocznej spłaty zadłużenia do 
     dochodu </t>
    </r>
    <r>
      <rPr>
        <i/>
        <sz val="12"/>
        <rFont val="Arial CE"/>
        <family val="0"/>
      </rPr>
      <t>(bez poz. 52)</t>
    </r>
    <r>
      <rPr>
        <b/>
        <sz val="12"/>
        <rFont val="Arial CE"/>
        <family val="0"/>
      </rPr>
      <t xml:space="preserve"> ((poz.46 (-) poz. 52) / poz.1) %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</si>
  <si>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0"/>
      </rPr>
      <t>(bez poz. 43)</t>
    </r>
    <r>
      <rPr>
        <b/>
        <sz val="11"/>
        <rFont val="Arial CE"/>
        <family val="0"/>
      </rPr>
      <t xml:space="preserve">
     ((poz.35 (-) poz. 43) / poz.1) %</t>
    </r>
  </si>
  <si>
    <t xml:space="preserve">     D141. środki na pokrycie deficytu</t>
  </si>
  <si>
    <t xml:space="preserve">     c) wykup papierów wartościowych z odsetkami i dyskontem,</t>
  </si>
  <si>
    <r>
      <t xml:space="preserve"> </t>
    </r>
    <r>
      <rPr>
        <b/>
        <sz val="12"/>
        <rFont val="Arial CE"/>
        <family val="0"/>
      </rPr>
      <t>4)</t>
    </r>
    <r>
      <rPr>
        <b/>
        <sz val="12"/>
        <rFont val="Arial CE"/>
        <family val="2"/>
      </rPr>
      <t xml:space="preserve"> wykup papierów wartościowych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 xml:space="preserve">wyemitowanych 
     przez j.s.t. </t>
    </r>
    <r>
      <rPr>
        <sz val="12"/>
        <rFont val="Arial CE"/>
        <family val="0"/>
      </rPr>
      <t>(art.82 ust.1 pkt 2 i 3 ufp)</t>
    </r>
    <r>
      <rPr>
        <b/>
        <sz val="12"/>
        <rFont val="Arial CE"/>
        <family val="0"/>
      </rPr>
      <t>, 
     z należnymi odsetkami i dyskontem,</t>
    </r>
  </si>
  <si>
    <t>2009 r.</t>
  </si>
  <si>
    <r>
      <t xml:space="preserve"> 5) odsetki od kredytów i pożyczek oraz odsetki 
    i dyskonto od papierów wart. wyemitowanych 
    przez jst </t>
    </r>
    <r>
      <rPr>
        <b/>
        <sz val="12"/>
        <rFont val="Arial CE"/>
        <family val="0"/>
      </rPr>
      <t>(art.82 ust.1 pkt 1 ufp),</t>
    </r>
  </si>
  <si>
    <t xml:space="preserve">      D251. wyemitowanych w związku z umową zawartą z podmiotem 
               dysponującym środkami, o których mowa w art. 5 ust. 3 ufp.</t>
  </si>
  <si>
    <t xml:space="preserve">      D211. zaciągniętych w związku z umową zawartą z podmiotem 
                dysponującym środkami, o których mowa w art. 5 ust. 3 ufp</t>
  </si>
  <si>
    <t xml:space="preserve">          D2211. zaciągniętych na prefinansowanie programów i projektów 
                      w związku z umową zawartą z podmiotem dysponującym 
                      środkami, o których mowa w art. 5 ust. 3 ufp</t>
  </si>
  <si>
    <t xml:space="preserve">     D151. wyemitowane w związku z umową zawartą z podmiotem 
              dysponującym środkami, o których mowa w art. 5 ust. 3 ufp</t>
  </si>
  <si>
    <t xml:space="preserve">        D1211. pożyczki na prefinansowanie programów  i projektów 
                   zaciągnięte w związku z umową zawartą z podmiotem 
                   dysponującym środkami, o których mowa w art. 5 ust. 3 ufp</t>
  </si>
  <si>
    <t xml:space="preserve">      D121. zaciągnięte w związku z umową zawartą z podmiotem 
                dysponującym środkami, o których mowa w art. 5 ust. 3 ufp</t>
  </si>
  <si>
    <t xml:space="preserve">      D111. zaciągnięte w związku z umową zawartą z podmiotem 
                dysponującym środkami, o których mowa w art. 5 ust. 3 ufp</t>
  </si>
  <si>
    <r>
      <t xml:space="preserve"> 6) zobowiązania związane z umową 
     zawartą z podmiotem dysponującym środkami, 
     o których mowa w art. 5 ust. 3 ufp. </t>
    </r>
    <r>
      <rPr>
        <sz val="12"/>
        <rFont val="Arial CE"/>
        <family val="0"/>
      </rPr>
      <t>(a+b+c):</t>
    </r>
    <r>
      <rPr>
        <b/>
        <sz val="12"/>
        <rFont val="Arial CE"/>
        <family val="2"/>
      </rPr>
      <t xml:space="preserve">   </t>
    </r>
  </si>
  <si>
    <r>
      <t xml:space="preserve"> </t>
    </r>
    <r>
      <rPr>
        <b/>
        <sz val="12"/>
        <rFont val="Arial CE"/>
        <family val="0"/>
      </rPr>
      <t>6)</t>
    </r>
    <r>
      <rPr>
        <b/>
        <sz val="12"/>
        <rFont val="Arial CE"/>
        <family val="2"/>
      </rPr>
      <t xml:space="preserve"> spłaty zobowiązań związanych z umową 
      zawartą z podmiotem dysponującym środkami, 
      o których mowa w art. 5 ust. 3 ufp. </t>
    </r>
    <r>
      <rPr>
        <sz val="12"/>
        <rFont val="Arial CE"/>
        <family val="0"/>
      </rPr>
      <t>(a+b+c+d):</t>
    </r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</si>
  <si>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</si>
  <si>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</si>
  <si>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</si>
  <si>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</si>
  <si>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</si>
  <si>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</si>
  <si>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</si>
  <si>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</si>
  <si>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2019 r.</t>
  </si>
  <si>
    <t>2020 r.</t>
  </si>
  <si>
    <t>2021 r.</t>
  </si>
  <si>
    <t>2022 r.</t>
  </si>
  <si>
    <t>2023 r.</t>
  </si>
  <si>
    <t>E. Umorzenie pożyczki    Różnice kursowe</t>
  </si>
  <si>
    <t>2018 r.</t>
  </si>
  <si>
    <t>J. DANE DOTYCZĄCE SPŁATY
    ZACIĄGANEGO ZOBOWIĄZANIA - z tego:</t>
  </si>
  <si>
    <t xml:space="preserve">         1) spłata podstawowych rat (wykupu pap. wart.)</t>
  </si>
  <si>
    <t xml:space="preserve">         2) odsetki </t>
  </si>
  <si>
    <t>Informacja finansowa  Gminy Karlino na lata 2009-2023</t>
  </si>
  <si>
    <t xml:space="preserve">                                                                                                                                                                           w zł  </t>
  </si>
  <si>
    <t>zł</t>
  </si>
  <si>
    <t>Przwidywane wykonanie</t>
  </si>
  <si>
    <t>2024r.</t>
  </si>
  <si>
    <t>2) zaciągnięte kredyty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</si>
</sst>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0.0"/>
    <numFmt numFmtId="174" formatCode="0.000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b/>
      <sz val="13"/>
      <name val="Arial"/>
      <family val="2"/>
    </font>
    <font>
      <b/>
      <vertAlign val="superscript"/>
      <sz val="12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i/>
      <sz val="10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b/>
      <i/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5" fillId="0" borderId="0" xfId="18" applyFont="1" applyBorder="1" applyAlignment="1">
      <alignment horizontal="center" vertical="center" wrapText="1"/>
      <protection/>
    </xf>
    <xf numFmtId="0" fontId="8" fillId="0" borderId="0" xfId="18" applyFont="1">
      <alignment/>
      <protection/>
    </xf>
    <xf numFmtId="0" fontId="6" fillId="0" borderId="0" xfId="18" applyFont="1">
      <alignment/>
      <protection/>
    </xf>
    <xf numFmtId="0" fontId="6" fillId="0" borderId="1" xfId="18" applyFont="1" applyBorder="1" applyAlignment="1">
      <alignment vertical="center"/>
      <protection/>
    </xf>
    <xf numFmtId="0" fontId="6" fillId="0" borderId="2" xfId="18" applyFont="1" applyBorder="1" applyAlignment="1">
      <alignment horizontal="center" vertical="center"/>
      <protection/>
    </xf>
    <xf numFmtId="0" fontId="5" fillId="0" borderId="3" xfId="18" applyFont="1" applyBorder="1" applyAlignment="1">
      <alignment vertical="center" wrapText="1"/>
      <protection/>
    </xf>
    <xf numFmtId="0" fontId="6" fillId="0" borderId="4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3" xfId="18" applyFont="1" applyFill="1" applyBorder="1" applyAlignment="1">
      <alignment vertical="center"/>
      <protection/>
    </xf>
    <xf numFmtId="0" fontId="5" fillId="0" borderId="1" xfId="18" applyFont="1" applyFill="1" applyBorder="1" applyAlignment="1">
      <alignment vertical="center" wrapText="1"/>
      <protection/>
    </xf>
    <xf numFmtId="0" fontId="5" fillId="0" borderId="5" xfId="18" applyFont="1" applyFill="1" applyBorder="1" applyAlignment="1">
      <alignment vertical="center"/>
      <protection/>
    </xf>
    <xf numFmtId="0" fontId="5" fillId="0" borderId="5" xfId="18" applyFont="1" applyFill="1" applyBorder="1" applyAlignment="1">
      <alignment vertical="center" wrapText="1"/>
      <protection/>
    </xf>
    <xf numFmtId="0" fontId="5" fillId="0" borderId="6" xfId="18" applyFont="1" applyFill="1" applyBorder="1" applyAlignment="1">
      <alignment vertical="center" wrapText="1"/>
      <protection/>
    </xf>
    <xf numFmtId="0" fontId="6" fillId="0" borderId="7" xfId="18" applyFont="1" applyFill="1" applyBorder="1" applyAlignment="1">
      <alignment horizontal="center" vertical="center"/>
      <protection/>
    </xf>
    <xf numFmtId="0" fontId="6" fillId="2" borderId="7" xfId="18" applyFont="1" applyFill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0" fontId="6" fillId="0" borderId="8" xfId="18" applyFont="1" applyBorder="1" applyAlignment="1">
      <alignment horizontal="center" vertical="center"/>
      <protection/>
    </xf>
    <xf numFmtId="0" fontId="6" fillId="0" borderId="9" xfId="18" applyFont="1" applyBorder="1" applyAlignment="1">
      <alignment horizontal="center" vertical="center"/>
      <protection/>
    </xf>
    <xf numFmtId="0" fontId="6" fillId="0" borderId="10" xfId="18" applyFont="1" applyBorder="1" applyAlignment="1">
      <alignment horizontal="center" vertical="center"/>
      <protection/>
    </xf>
    <xf numFmtId="0" fontId="7" fillId="0" borderId="11" xfId="18" applyFont="1" applyBorder="1" applyAlignment="1">
      <alignment vertical="center"/>
      <protection/>
    </xf>
    <xf numFmtId="0" fontId="7" fillId="2" borderId="11" xfId="18" applyFont="1" applyFill="1" applyBorder="1" applyAlignment="1">
      <alignment vertical="center" wrapText="1"/>
      <protection/>
    </xf>
    <xf numFmtId="0" fontId="6" fillId="0" borderId="12" xfId="18" applyFont="1" applyBorder="1" applyAlignment="1">
      <alignment horizontal="center" vertical="center"/>
      <protection/>
    </xf>
    <xf numFmtId="0" fontId="7" fillId="2" borderId="11" xfId="18" applyFont="1" applyFill="1" applyBorder="1" applyAlignment="1">
      <alignment vertical="center"/>
      <protection/>
    </xf>
    <xf numFmtId="0" fontId="7" fillId="0" borderId="13" xfId="18" applyFont="1" applyBorder="1" applyAlignment="1">
      <alignment vertical="center"/>
      <protection/>
    </xf>
    <xf numFmtId="0" fontId="7" fillId="0" borderId="11" xfId="18" applyFont="1" applyFill="1" applyBorder="1" applyAlignment="1">
      <alignment vertical="center" wrapText="1"/>
      <protection/>
    </xf>
    <xf numFmtId="0" fontId="5" fillId="0" borderId="3" xfId="18" applyFont="1" applyFill="1" applyBorder="1" applyAlignment="1">
      <alignment vertical="center" wrapText="1"/>
      <protection/>
    </xf>
    <xf numFmtId="0" fontId="5" fillId="0" borderId="1" xfId="18" applyFont="1" applyBorder="1" applyAlignment="1">
      <alignment vertical="center" wrapText="1"/>
      <protection/>
    </xf>
    <xf numFmtId="0" fontId="5" fillId="0" borderId="3" xfId="18" applyFont="1" applyBorder="1" applyAlignment="1">
      <alignment vertical="center" wrapText="1"/>
      <protection/>
    </xf>
    <xf numFmtId="0" fontId="5" fillId="0" borderId="1" xfId="18" applyFont="1" applyBorder="1" applyAlignment="1">
      <alignment vertical="center" wrapText="1"/>
      <protection/>
    </xf>
    <xf numFmtId="0" fontId="3" fillId="0" borderId="1" xfId="18" applyFont="1" applyBorder="1" applyAlignment="1">
      <alignment vertical="center" wrapText="1"/>
      <protection/>
    </xf>
    <xf numFmtId="0" fontId="3" fillId="0" borderId="1" xfId="18" applyFont="1" applyFill="1" applyBorder="1" applyAlignment="1">
      <alignment vertical="center" wrapText="1"/>
      <protection/>
    </xf>
    <xf numFmtId="0" fontId="3" fillId="0" borderId="5" xfId="18" applyFont="1" applyFill="1" applyBorder="1" applyAlignment="1">
      <alignment vertical="center" wrapText="1"/>
      <protection/>
    </xf>
    <xf numFmtId="0" fontId="3" fillId="0" borderId="6" xfId="18" applyFont="1" applyFill="1" applyBorder="1" applyAlignment="1">
      <alignment vertical="center" wrapText="1"/>
      <protection/>
    </xf>
    <xf numFmtId="0" fontId="9" fillId="0" borderId="14" xfId="18" applyFont="1" applyBorder="1" applyAlignment="1">
      <alignment horizontal="center"/>
      <protection/>
    </xf>
    <xf numFmtId="0" fontId="3" fillId="0" borderId="15" xfId="18" applyFont="1" applyBorder="1" applyAlignment="1">
      <alignment horizontal="center"/>
      <protection/>
    </xf>
    <xf numFmtId="0" fontId="5" fillId="0" borderId="16" xfId="18" applyFont="1" applyBorder="1" applyAlignment="1">
      <alignment horizontal="center"/>
      <protection/>
    </xf>
    <xf numFmtId="0" fontId="4" fillId="0" borderId="15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3" xfId="18" applyFont="1" applyBorder="1" applyAlignment="1">
      <alignment vertical="center" wrapText="1"/>
      <protection/>
    </xf>
    <xf numFmtId="0" fontId="16" fillId="0" borderId="17" xfId="18" applyFont="1" applyBorder="1">
      <alignment/>
      <protection/>
    </xf>
    <xf numFmtId="3" fontId="6" fillId="0" borderId="18" xfId="18" applyNumberFormat="1" applyFont="1" applyBorder="1" applyAlignment="1">
      <alignment horizontal="right" vertical="center"/>
      <protection/>
    </xf>
    <xf numFmtId="3" fontId="6" fillId="0" borderId="19" xfId="18" applyNumberFormat="1" applyFont="1" applyBorder="1" applyAlignment="1">
      <alignment horizontal="right" vertical="center"/>
      <protection/>
    </xf>
    <xf numFmtId="3" fontId="7" fillId="0" borderId="20" xfId="18" applyNumberFormat="1" applyFont="1" applyBorder="1" applyAlignment="1">
      <alignment horizontal="right" vertical="center"/>
      <protection/>
    </xf>
    <xf numFmtId="3" fontId="4" fillId="2" borderId="20" xfId="18" applyNumberFormat="1" applyFont="1" applyFill="1" applyBorder="1" applyAlignment="1">
      <alignment horizontal="right" vertical="center"/>
      <protection/>
    </xf>
    <xf numFmtId="3" fontId="7" fillId="2" borderId="20" xfId="18" applyNumberFormat="1" applyFont="1" applyFill="1" applyBorder="1" applyAlignment="1">
      <alignment horizontal="right" vertical="center"/>
      <protection/>
    </xf>
    <xf numFmtId="3" fontId="7" fillId="2" borderId="20" xfId="18" applyNumberFormat="1" applyFont="1" applyFill="1" applyBorder="1" applyAlignment="1">
      <alignment horizontal="right" vertical="center" wrapText="1"/>
      <protection/>
    </xf>
    <xf numFmtId="3" fontId="6" fillId="0" borderId="15" xfId="18" applyNumberFormat="1" applyFont="1" applyBorder="1" applyAlignment="1">
      <alignment horizontal="right" vertical="center"/>
      <protection/>
    </xf>
    <xf numFmtId="3" fontId="6" fillId="0" borderId="21" xfId="18" applyNumberFormat="1" applyFont="1" applyBorder="1" applyAlignment="1">
      <alignment horizontal="right" vertical="center"/>
      <protection/>
    </xf>
    <xf numFmtId="3" fontId="6" fillId="0" borderId="21" xfId="18" applyNumberFormat="1" applyFont="1" applyFill="1" applyBorder="1" applyAlignment="1">
      <alignment horizontal="right" vertical="center"/>
      <protection/>
    </xf>
    <xf numFmtId="3" fontId="6" fillId="0" borderId="19" xfId="18" applyNumberFormat="1" applyFont="1" applyFill="1" applyBorder="1" applyAlignment="1">
      <alignment horizontal="right" vertical="center"/>
      <protection/>
    </xf>
    <xf numFmtId="3" fontId="6" fillId="0" borderId="22" xfId="18" applyNumberFormat="1" applyFont="1" applyFill="1" applyBorder="1" applyAlignment="1">
      <alignment horizontal="right" vertical="center"/>
      <protection/>
    </xf>
    <xf numFmtId="3" fontId="6" fillId="0" borderId="18" xfId="18" applyNumberFormat="1" applyFont="1" applyFill="1" applyBorder="1" applyAlignment="1">
      <alignment horizontal="right" vertical="center"/>
      <protection/>
    </xf>
    <xf numFmtId="3" fontId="6" fillId="0" borderId="21" xfId="18" applyNumberFormat="1" applyFont="1" applyBorder="1" applyAlignment="1">
      <alignment horizontal="right" vertical="center"/>
      <protection/>
    </xf>
    <xf numFmtId="3" fontId="6" fillId="0" borderId="21" xfId="18" applyNumberFormat="1" applyFont="1" applyBorder="1" applyAlignment="1">
      <alignment horizontal="right"/>
      <protection/>
    </xf>
    <xf numFmtId="3" fontId="6" fillId="0" borderId="19" xfId="18" applyNumberFormat="1" applyFont="1" applyBorder="1" applyAlignment="1">
      <alignment horizontal="right"/>
      <protection/>
    </xf>
    <xf numFmtId="10" fontId="7" fillId="2" borderId="20" xfId="18" applyNumberFormat="1" applyFont="1" applyFill="1" applyBorder="1" applyAlignment="1">
      <alignment horizontal="right" vertical="center"/>
      <protection/>
    </xf>
    <xf numFmtId="10" fontId="7" fillId="0" borderId="20" xfId="18" applyNumberFormat="1" applyFont="1" applyFill="1" applyBorder="1" applyAlignment="1">
      <alignment horizontal="right" vertical="center"/>
      <protection/>
    </xf>
    <xf numFmtId="0" fontId="8" fillId="0" borderId="0" xfId="18" applyFont="1" applyBorder="1">
      <alignment/>
      <protection/>
    </xf>
    <xf numFmtId="0" fontId="16" fillId="0" borderId="23" xfId="18" applyFont="1" applyBorder="1">
      <alignment/>
      <protection/>
    </xf>
    <xf numFmtId="0" fontId="7" fillId="2" borderId="11" xfId="0" applyFont="1" applyFill="1" applyBorder="1" applyAlignment="1">
      <alignment vertical="center" wrapText="1"/>
    </xf>
    <xf numFmtId="0" fontId="6" fillId="0" borderId="24" xfId="18" applyFont="1" applyBorder="1" applyAlignment="1">
      <alignment horizontal="center" vertical="center"/>
      <protection/>
    </xf>
    <xf numFmtId="0" fontId="6" fillId="0" borderId="4" xfId="0" applyFont="1" applyFill="1" applyBorder="1" applyAlignment="1">
      <alignment vertical="center"/>
    </xf>
    <xf numFmtId="3" fontId="6" fillId="0" borderId="18" xfId="18" applyNumberFormat="1" applyFont="1" applyFill="1" applyBorder="1" applyAlignment="1">
      <alignment horizontal="right"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26" xfId="0" applyFont="1" applyFill="1" applyBorder="1" applyAlignment="1">
      <alignment vertical="center"/>
    </xf>
    <xf numFmtId="3" fontId="7" fillId="2" borderId="0" xfId="18" applyNumberFormat="1" applyFont="1" applyFill="1" applyBorder="1" applyAlignment="1">
      <alignment vertical="center"/>
      <protection/>
    </xf>
    <xf numFmtId="3" fontId="6" fillId="0" borderId="0" xfId="18" applyNumberFormat="1" applyFont="1" applyFill="1" applyBorder="1" applyAlignment="1">
      <alignment vertical="center"/>
      <protection/>
    </xf>
    <xf numFmtId="0" fontId="6" fillId="0" borderId="1" xfId="18" applyFont="1" applyFill="1" applyBorder="1" applyAlignment="1">
      <alignment vertical="center"/>
      <protection/>
    </xf>
    <xf numFmtId="0" fontId="3" fillId="0" borderId="26" xfId="18" applyFont="1" applyFill="1" applyBorder="1" applyAlignment="1">
      <alignment vertical="center" wrapText="1"/>
      <protection/>
    </xf>
    <xf numFmtId="0" fontId="4" fillId="0" borderId="20" xfId="18" applyFont="1" applyBorder="1" applyAlignment="1">
      <alignment horizontal="center" vertical="center"/>
      <protection/>
    </xf>
    <xf numFmtId="3" fontId="6" fillId="0" borderId="27" xfId="18" applyNumberFormat="1" applyFont="1" applyFill="1" applyBorder="1" applyAlignment="1">
      <alignment horizontal="right" vertical="center"/>
      <protection/>
    </xf>
    <xf numFmtId="0" fontId="4" fillId="0" borderId="0" xfId="18" applyFont="1" applyBorder="1">
      <alignment/>
      <protection/>
    </xf>
    <xf numFmtId="0" fontId="8" fillId="0" borderId="0" xfId="18" applyFont="1">
      <alignment/>
      <protection/>
    </xf>
    <xf numFmtId="0" fontId="6" fillId="0" borderId="0" xfId="18" applyFont="1">
      <alignment/>
      <protection/>
    </xf>
    <xf numFmtId="3" fontId="6" fillId="0" borderId="28" xfId="18" applyNumberFormat="1" applyFont="1" applyFill="1" applyBorder="1" applyAlignment="1">
      <alignment horizontal="right" vertical="center"/>
      <protection/>
    </xf>
    <xf numFmtId="3" fontId="4" fillId="2" borderId="20" xfId="18" applyNumberFormat="1" applyFont="1" applyFill="1" applyBorder="1" applyAlignment="1">
      <alignment horizontal="right" vertical="center"/>
      <protection/>
    </xf>
    <xf numFmtId="3" fontId="7" fillId="2" borderId="20" xfId="18" applyNumberFormat="1" applyFont="1" applyFill="1" applyBorder="1" applyAlignment="1">
      <alignment horizontal="right" vertical="center"/>
      <protection/>
    </xf>
    <xf numFmtId="3" fontId="7" fillId="0" borderId="20" xfId="18" applyNumberFormat="1" applyFont="1" applyBorder="1" applyAlignment="1">
      <alignment horizontal="right" vertical="center"/>
      <protection/>
    </xf>
    <xf numFmtId="3" fontId="6" fillId="0" borderId="21" xfId="18" applyNumberFormat="1" applyFont="1" applyBorder="1" applyAlignment="1">
      <alignment horizontal="right"/>
      <protection/>
    </xf>
    <xf numFmtId="3" fontId="6" fillId="0" borderId="21" xfId="18" applyNumberFormat="1" applyFont="1" applyFill="1" applyBorder="1" applyAlignment="1">
      <alignment horizontal="right" vertical="center"/>
      <protection/>
    </xf>
    <xf numFmtId="10" fontId="7" fillId="2" borderId="20" xfId="18" applyNumberFormat="1" applyFont="1" applyFill="1" applyBorder="1" applyAlignment="1">
      <alignment horizontal="right" vertical="center"/>
      <protection/>
    </xf>
    <xf numFmtId="10" fontId="7" fillId="0" borderId="20" xfId="18" applyNumberFormat="1" applyFont="1" applyFill="1" applyBorder="1" applyAlignment="1">
      <alignment horizontal="right" vertical="center"/>
      <protection/>
    </xf>
    <xf numFmtId="3" fontId="6" fillId="0" borderId="19" xfId="18" applyNumberFormat="1" applyFont="1" applyFill="1" applyBorder="1" applyAlignment="1">
      <alignment horizontal="right" vertical="center"/>
      <protection/>
    </xf>
    <xf numFmtId="3" fontId="6" fillId="0" borderId="22" xfId="18" applyNumberFormat="1" applyFont="1" applyFill="1" applyBorder="1" applyAlignment="1">
      <alignment horizontal="right" vertical="center"/>
      <protection/>
    </xf>
    <xf numFmtId="3" fontId="7" fillId="2" borderId="7" xfId="18" applyNumberFormat="1" applyFont="1" applyFill="1" applyBorder="1" applyAlignment="1">
      <alignment horizontal="right" vertical="center"/>
      <protection/>
    </xf>
    <xf numFmtId="0" fontId="3" fillId="0" borderId="0" xfId="18" applyFont="1">
      <alignment/>
      <protection/>
    </xf>
    <xf numFmtId="3" fontId="7" fillId="2" borderId="17" xfId="18" applyNumberFormat="1" applyFont="1" applyFill="1" applyBorder="1" applyAlignment="1">
      <alignment horizontal="right" vertical="center"/>
      <protection/>
    </xf>
    <xf numFmtId="3" fontId="6" fillId="0" borderId="29" xfId="18" applyNumberFormat="1" applyFont="1" applyFill="1" applyBorder="1" applyAlignment="1">
      <alignment horizontal="right" vertical="center"/>
      <protection/>
    </xf>
    <xf numFmtId="3" fontId="6" fillId="0" borderId="21" xfId="18" applyNumberFormat="1" applyFont="1" applyBorder="1" applyAlignment="1">
      <alignment vertical="center"/>
      <protection/>
    </xf>
    <xf numFmtId="3" fontId="6" fillId="0" borderId="21" xfId="18" applyNumberFormat="1" applyFont="1" applyBorder="1" applyAlignment="1">
      <alignment/>
      <protection/>
    </xf>
    <xf numFmtId="3" fontId="6" fillId="0" borderId="21" xfId="18" applyNumberFormat="1" applyFont="1" applyFill="1" applyBorder="1" applyAlignment="1">
      <alignment vertical="center"/>
      <protection/>
    </xf>
    <xf numFmtId="3" fontId="6" fillId="0" borderId="30" xfId="18" applyNumberFormat="1" applyFont="1" applyFill="1" applyBorder="1" applyAlignment="1">
      <alignment horizontal="right" vertical="center"/>
      <protection/>
    </xf>
    <xf numFmtId="3" fontId="6" fillId="0" borderId="22" xfId="18" applyNumberFormat="1" applyFont="1" applyFill="1" applyBorder="1" applyAlignment="1">
      <alignment vertical="center"/>
      <protection/>
    </xf>
    <xf numFmtId="3" fontId="7" fillId="2" borderId="20" xfId="18" applyNumberFormat="1" applyFont="1" applyFill="1" applyBorder="1" applyAlignment="1">
      <alignment vertical="center"/>
      <protection/>
    </xf>
    <xf numFmtId="3" fontId="7" fillId="2" borderId="17" xfId="18" applyNumberFormat="1" applyFont="1" applyFill="1" applyBorder="1" applyAlignment="1">
      <alignment vertical="center"/>
      <protection/>
    </xf>
    <xf numFmtId="3" fontId="6" fillId="0" borderId="31" xfId="18" applyNumberFormat="1" applyFont="1" applyBorder="1" applyAlignment="1">
      <alignment vertical="center"/>
      <protection/>
    </xf>
    <xf numFmtId="3" fontId="6" fillId="0" borderId="0" xfId="18" applyNumberFormat="1" applyFont="1" applyBorder="1" applyAlignment="1">
      <alignment vertical="center"/>
      <protection/>
    </xf>
    <xf numFmtId="3" fontId="6" fillId="0" borderId="15" xfId="18" applyNumberFormat="1" applyFont="1" applyBorder="1" applyAlignment="1">
      <alignment vertical="center"/>
      <protection/>
    </xf>
    <xf numFmtId="3" fontId="6" fillId="0" borderId="32" xfId="18" applyNumberFormat="1" applyFont="1" applyBorder="1" applyAlignment="1">
      <alignment vertical="center"/>
      <protection/>
    </xf>
    <xf numFmtId="3" fontId="6" fillId="0" borderId="29" xfId="18" applyNumberFormat="1" applyFont="1" applyBorder="1" applyAlignment="1">
      <alignment vertical="center"/>
      <protection/>
    </xf>
    <xf numFmtId="3" fontId="6" fillId="0" borderId="33" xfId="18" applyNumberFormat="1" applyFont="1" applyBorder="1" applyAlignment="1">
      <alignment vertical="center"/>
      <protection/>
    </xf>
    <xf numFmtId="3" fontId="6" fillId="0" borderId="34" xfId="18" applyNumberFormat="1" applyFont="1" applyBorder="1" applyAlignment="1">
      <alignment vertical="center"/>
      <protection/>
    </xf>
    <xf numFmtId="3" fontId="6" fillId="0" borderId="35" xfId="18" applyNumberFormat="1" applyFont="1" applyBorder="1" applyAlignment="1">
      <alignment vertical="center"/>
      <protection/>
    </xf>
    <xf numFmtId="3" fontId="6" fillId="0" borderId="27" xfId="18" applyNumberFormat="1" applyFont="1" applyBorder="1" applyAlignment="1">
      <alignment vertical="center"/>
      <protection/>
    </xf>
    <xf numFmtId="3" fontId="6" fillId="0" borderId="36" xfId="18" applyNumberFormat="1" applyFont="1" applyFill="1" applyBorder="1" applyAlignment="1">
      <alignment horizontal="right" vertical="center"/>
      <protection/>
    </xf>
    <xf numFmtId="3" fontId="6" fillId="0" borderId="37" xfId="18" applyNumberFormat="1" applyFont="1" applyFill="1" applyBorder="1" applyAlignment="1">
      <alignment horizontal="right" vertical="center"/>
      <protection/>
    </xf>
    <xf numFmtId="10" fontId="7" fillId="2" borderId="23" xfId="18" applyNumberFormat="1" applyFont="1" applyFill="1" applyBorder="1" applyAlignment="1">
      <alignment horizontal="right" vertical="center"/>
      <protection/>
    </xf>
    <xf numFmtId="10" fontId="7" fillId="0" borderId="23" xfId="18" applyNumberFormat="1" applyFont="1" applyFill="1" applyBorder="1" applyAlignment="1">
      <alignment horizontal="right" vertical="center"/>
      <protection/>
    </xf>
    <xf numFmtId="3" fontId="6" fillId="0" borderId="27" xfId="18" applyNumberFormat="1" applyFont="1" applyFill="1" applyBorder="1" applyAlignment="1">
      <alignment horizontal="right" vertical="center"/>
      <protection/>
    </xf>
    <xf numFmtId="1" fontId="6" fillId="0" borderId="29" xfId="18" applyNumberFormat="1" applyFont="1" applyFill="1" applyBorder="1" applyAlignment="1">
      <alignment horizontal="right" vertical="center"/>
      <protection/>
    </xf>
    <xf numFmtId="3" fontId="6" fillId="0" borderId="15" xfId="18" applyNumberFormat="1" applyFont="1" applyFill="1" applyBorder="1" applyAlignment="1">
      <alignment horizontal="right" vertical="center"/>
      <protection/>
    </xf>
    <xf numFmtId="3" fontId="7" fillId="2" borderId="23" xfId="18" applyNumberFormat="1" applyFont="1" applyFill="1" applyBorder="1" applyAlignment="1">
      <alignment horizontal="right" vertical="center"/>
      <protection/>
    </xf>
    <xf numFmtId="3" fontId="6" fillId="0" borderId="36" xfId="18" applyNumberFormat="1" applyFont="1" applyFill="1" applyBorder="1" applyAlignment="1">
      <alignment vertical="center"/>
      <protection/>
    </xf>
    <xf numFmtId="3" fontId="6" fillId="0" borderId="37" xfId="18" applyNumberFormat="1" applyFont="1" applyFill="1" applyBorder="1" applyAlignment="1">
      <alignment vertical="center"/>
      <protection/>
    </xf>
    <xf numFmtId="3" fontId="6" fillId="0" borderId="15" xfId="18" applyNumberFormat="1" applyFont="1" applyFill="1" applyBorder="1" applyAlignment="1">
      <alignment vertical="center"/>
      <protection/>
    </xf>
    <xf numFmtId="3" fontId="6" fillId="0" borderId="29" xfId="18" applyNumberFormat="1" applyFont="1" applyFill="1" applyBorder="1" applyAlignment="1">
      <alignment vertical="center"/>
      <protection/>
    </xf>
    <xf numFmtId="3" fontId="6" fillId="0" borderId="38" xfId="18" applyNumberFormat="1" applyFont="1" applyFill="1" applyBorder="1" applyAlignment="1">
      <alignment horizontal="right" vertical="center"/>
      <protection/>
    </xf>
    <xf numFmtId="3" fontId="6" fillId="0" borderId="30" xfId="18" applyNumberFormat="1" applyFont="1" applyFill="1" applyBorder="1" applyAlignment="1">
      <alignment vertical="center"/>
      <protection/>
    </xf>
    <xf numFmtId="0" fontId="5" fillId="0" borderId="39" xfId="18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3" fillId="0" borderId="0" xfId="18" applyFont="1">
      <alignment/>
      <protection/>
    </xf>
    <xf numFmtId="0" fontId="18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>
      <alignment/>
      <protection/>
    </xf>
    <xf numFmtId="0" fontId="3" fillId="0" borderId="32" xfId="18" applyFont="1" applyBorder="1">
      <alignment/>
      <protection/>
    </xf>
    <xf numFmtId="0" fontId="4" fillId="0" borderId="12" xfId="18" applyFont="1" applyBorder="1" applyAlignment="1">
      <alignment horizontal="center" vertical="center"/>
      <protection/>
    </xf>
    <xf numFmtId="3" fontId="6" fillId="0" borderId="29" xfId="18" applyNumberFormat="1" applyFont="1" applyBorder="1" applyAlignment="1">
      <alignment vertical="center"/>
      <protection/>
    </xf>
    <xf numFmtId="3" fontId="6" fillId="0" borderId="22" xfId="18" applyNumberFormat="1" applyFont="1" applyBorder="1" applyAlignment="1">
      <alignment horizontal="right" vertical="center"/>
      <protection/>
    </xf>
    <xf numFmtId="3" fontId="6" fillId="0" borderId="22" xfId="18" applyNumberFormat="1" applyFont="1" applyBorder="1" applyAlignment="1">
      <alignment vertical="center"/>
      <protection/>
    </xf>
    <xf numFmtId="3" fontId="6" fillId="0" borderId="25" xfId="18" applyNumberFormat="1" applyFont="1" applyBorder="1" applyAlignment="1">
      <alignment vertical="center"/>
      <protection/>
    </xf>
    <xf numFmtId="3" fontId="7" fillId="0" borderId="15" xfId="18" applyNumberFormat="1" applyFont="1" applyBorder="1" applyAlignment="1">
      <alignment horizontal="right" vertical="center"/>
      <protection/>
    </xf>
    <xf numFmtId="3" fontId="6" fillId="0" borderId="40" xfId="18" applyNumberFormat="1" applyFont="1" applyFill="1" applyBorder="1" applyAlignment="1">
      <alignment horizontal="right" vertical="center"/>
      <protection/>
    </xf>
    <xf numFmtId="3" fontId="6" fillId="0" borderId="40" xfId="18" applyNumberFormat="1" applyFont="1" applyFill="1" applyBorder="1" applyAlignment="1">
      <alignment vertical="center"/>
      <protection/>
    </xf>
    <xf numFmtId="3" fontId="6" fillId="0" borderId="27" xfId="18" applyNumberFormat="1" applyFont="1" applyFill="1" applyBorder="1" applyAlignment="1">
      <alignment vertical="center"/>
      <protection/>
    </xf>
    <xf numFmtId="3" fontId="6" fillId="0" borderId="35" xfId="18" applyNumberFormat="1" applyFont="1" applyFill="1" applyBorder="1" applyAlignment="1">
      <alignment vertical="center"/>
      <protection/>
    </xf>
    <xf numFmtId="0" fontId="17" fillId="0" borderId="41" xfId="0" applyFont="1" applyBorder="1" applyAlignment="1">
      <alignment/>
    </xf>
    <xf numFmtId="0" fontId="17" fillId="0" borderId="42" xfId="0" applyFont="1" applyFill="1" applyBorder="1" applyAlignment="1">
      <alignment/>
    </xf>
    <xf numFmtId="3" fontId="6" fillId="0" borderId="36" xfId="18" applyNumberFormat="1" applyFont="1" applyBorder="1" applyAlignment="1">
      <alignment vertical="center"/>
      <protection/>
    </xf>
    <xf numFmtId="3" fontId="6" fillId="0" borderId="29" xfId="18" applyNumberFormat="1" applyFont="1" applyBorder="1" applyAlignment="1">
      <alignment horizontal="right" vertical="center"/>
      <protection/>
    </xf>
    <xf numFmtId="3" fontId="6" fillId="0" borderId="9" xfId="18" applyNumberFormat="1" applyFont="1" applyBorder="1" applyAlignment="1">
      <alignment horizontal="right" vertical="center"/>
      <protection/>
    </xf>
    <xf numFmtId="3" fontId="6" fillId="0" borderId="19" xfId="18" applyNumberFormat="1" applyFont="1" applyBorder="1" applyAlignment="1">
      <alignment horizontal="right"/>
      <protection/>
    </xf>
    <xf numFmtId="0" fontId="7" fillId="0" borderId="17" xfId="18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3" xfId="18" applyFont="1" applyBorder="1" applyAlignment="1">
      <alignment horizontal="center" vertical="center"/>
      <protection/>
    </xf>
    <xf numFmtId="0" fontId="6" fillId="0" borderId="44" xfId="18" applyFont="1" applyBorder="1" applyAlignment="1">
      <alignment horizontal="center" vertical="center"/>
      <protection/>
    </xf>
    <xf numFmtId="0" fontId="8" fillId="0" borderId="43" xfId="18" applyFont="1" applyBorder="1" applyAlignment="1">
      <alignment horizontal="center" vertical="center"/>
      <protection/>
    </xf>
    <xf numFmtId="0" fontId="8" fillId="0" borderId="44" xfId="18" applyFont="1" applyBorder="1" applyAlignment="1">
      <alignment horizontal="center" vertical="center"/>
      <protection/>
    </xf>
    <xf numFmtId="0" fontId="8" fillId="0" borderId="45" xfId="18" applyFont="1" applyBorder="1" applyAlignment="1">
      <alignment horizontal="center" vertical="center"/>
      <protection/>
    </xf>
    <xf numFmtId="0" fontId="7" fillId="0" borderId="46" xfId="18" applyFont="1" applyBorder="1" applyAlignment="1">
      <alignment horizontal="center" vertical="center"/>
      <protection/>
    </xf>
    <xf numFmtId="0" fontId="7" fillId="0" borderId="23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showGridLines="0" tabSelected="1" view="pageBreakPreview" zoomScale="70" zoomScaleNormal="75" zoomScaleSheetLayoutView="70" workbookViewId="0" topLeftCell="A1">
      <selection activeCell="H2" sqref="H2"/>
    </sheetView>
  </sheetViews>
  <sheetFormatPr defaultColWidth="9.140625" defaultRowHeight="12.75"/>
  <cols>
    <col min="1" max="1" width="3.8515625" style="1" customWidth="1"/>
    <col min="2" max="2" width="65.7109375" style="125" customWidth="1"/>
    <col min="3" max="3" width="14.140625" style="125" customWidth="1"/>
    <col min="4" max="5" width="14.28125" style="89" customWidth="1"/>
    <col min="6" max="6" width="14.421875" style="125" customWidth="1"/>
    <col min="7" max="7" width="14.28125" style="125" customWidth="1"/>
    <col min="8" max="9" width="14.140625" style="125" customWidth="1"/>
    <col min="10" max="10" width="17.00390625" style="125" customWidth="1"/>
    <col min="11" max="13" width="14.28125" style="125" customWidth="1"/>
    <col min="14" max="14" width="18.140625" style="125" customWidth="1"/>
    <col min="15" max="15" width="17.57421875" style="125" customWidth="1"/>
    <col min="16" max="16" width="17.7109375" style="125" customWidth="1"/>
    <col min="17" max="17" width="18.7109375" style="125" customWidth="1"/>
    <col min="18" max="18" width="18.57421875" style="125" customWidth="1"/>
    <col min="19" max="19" width="17.28125" style="125" customWidth="1"/>
    <col min="20" max="20" width="19.00390625" style="125" customWidth="1"/>
    <col min="21" max="16384" width="9.140625" style="125" customWidth="1"/>
  </cols>
  <sheetData>
    <row r="1" spans="1:6" ht="47.25" customHeight="1">
      <c r="A1" s="39"/>
      <c r="B1" s="123"/>
      <c r="C1" s="123"/>
      <c r="D1" s="124"/>
      <c r="E1" s="41"/>
      <c r="F1" s="41"/>
    </row>
    <row r="2" spans="1:6" ht="100.5" customHeight="1">
      <c r="A2" s="39"/>
      <c r="B2" s="146" t="s">
        <v>81</v>
      </c>
      <c r="C2" s="147"/>
      <c r="D2" s="147"/>
      <c r="E2" s="40"/>
      <c r="F2" s="40"/>
    </row>
    <row r="3" spans="2:20" ht="14.25" customHeight="1" thickBot="1">
      <c r="B3" s="2"/>
      <c r="C3" s="2"/>
      <c r="D3" s="126" t="s">
        <v>82</v>
      </c>
      <c r="S3" s="75" t="s">
        <v>83</v>
      </c>
      <c r="T3" s="127"/>
    </row>
    <row r="4" spans="1:42" ht="44.25" customHeight="1" thickBot="1">
      <c r="A4" s="37" t="s">
        <v>0</v>
      </c>
      <c r="B4" s="35" t="s">
        <v>1</v>
      </c>
      <c r="C4" s="153" t="s">
        <v>2</v>
      </c>
      <c r="D4" s="154"/>
      <c r="E4" s="145" t="s">
        <v>84</v>
      </c>
      <c r="F4" s="1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62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</row>
    <row r="5" spans="1:42" ht="24.75" customHeight="1" thickBot="1">
      <c r="A5" s="36"/>
      <c r="B5" s="128"/>
      <c r="C5" s="73" t="s">
        <v>9</v>
      </c>
      <c r="D5" s="38" t="s">
        <v>52</v>
      </c>
      <c r="E5" s="38" t="s">
        <v>63</v>
      </c>
      <c r="F5" s="129" t="s">
        <v>64</v>
      </c>
      <c r="G5" s="129" t="s">
        <v>65</v>
      </c>
      <c r="H5" s="129" t="s">
        <v>66</v>
      </c>
      <c r="I5" s="129" t="s">
        <v>67</v>
      </c>
      <c r="J5" s="129" t="s">
        <v>68</v>
      </c>
      <c r="K5" s="129" t="s">
        <v>69</v>
      </c>
      <c r="L5" s="129" t="s">
        <v>70</v>
      </c>
      <c r="M5" s="129" t="s">
        <v>77</v>
      </c>
      <c r="N5" s="129" t="s">
        <v>71</v>
      </c>
      <c r="O5" s="129" t="s">
        <v>72</v>
      </c>
      <c r="P5" s="129" t="s">
        <v>73</v>
      </c>
      <c r="Q5" s="129" t="s">
        <v>74</v>
      </c>
      <c r="R5" s="129" t="s">
        <v>75</v>
      </c>
      <c r="S5" s="38" t="s">
        <v>85</v>
      </c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</row>
    <row r="6" spans="1:42" s="3" customFormat="1" ht="32.25" customHeight="1" thickBot="1">
      <c r="A6" s="16">
        <v>1</v>
      </c>
      <c r="B6" s="24" t="s">
        <v>24</v>
      </c>
      <c r="C6" s="47">
        <f>SUM(C7:C8)</f>
        <v>29861112</v>
      </c>
      <c r="D6" s="79">
        <f>SUM(D7:D8)</f>
        <v>30823004</v>
      </c>
      <c r="E6" s="79">
        <f>SUM(E7:E8)</f>
        <v>45244575.730000004</v>
      </c>
      <c r="F6" s="97">
        <f aca="true" t="shared" si="0" ref="F6:R6">SUM(F7:F8)</f>
        <v>42418901</v>
      </c>
      <c r="G6" s="98">
        <f t="shared" si="0"/>
        <v>41802274</v>
      </c>
      <c r="H6" s="97">
        <f t="shared" si="0"/>
        <v>37551200</v>
      </c>
      <c r="I6" s="98">
        <f t="shared" si="0"/>
        <v>39353800</v>
      </c>
      <c r="J6" s="97">
        <f t="shared" si="0"/>
        <v>41246400</v>
      </c>
      <c r="K6" s="98">
        <f t="shared" si="0"/>
        <v>43233800</v>
      </c>
      <c r="L6" s="97">
        <f t="shared" si="0"/>
        <v>45320500</v>
      </c>
      <c r="M6" s="98">
        <f t="shared" si="0"/>
        <v>47511500</v>
      </c>
      <c r="N6" s="97">
        <f t="shared" si="0"/>
        <v>49812000</v>
      </c>
      <c r="O6" s="98">
        <f t="shared" si="0"/>
        <v>52227600</v>
      </c>
      <c r="P6" s="97">
        <f t="shared" si="0"/>
        <v>54764100</v>
      </c>
      <c r="Q6" s="98">
        <f t="shared" si="0"/>
        <v>57427300</v>
      </c>
      <c r="R6" s="97">
        <f t="shared" si="0"/>
        <v>60223600</v>
      </c>
      <c r="S6" s="79">
        <f>SUM(S7:S8)</f>
        <v>63159800</v>
      </c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19" s="3" customFormat="1" ht="16.5">
      <c r="A7" s="18">
        <v>2</v>
      </c>
      <c r="B7" s="8" t="s">
        <v>22</v>
      </c>
      <c r="C7" s="44">
        <v>24742256</v>
      </c>
      <c r="D7" s="44">
        <v>26597343</v>
      </c>
      <c r="E7" s="44">
        <v>36772630.81</v>
      </c>
      <c r="F7" s="103">
        <v>35103016</v>
      </c>
      <c r="G7" s="104">
        <v>34334480</v>
      </c>
      <c r="H7" s="103">
        <v>36051200</v>
      </c>
      <c r="I7" s="104">
        <v>37853800</v>
      </c>
      <c r="J7" s="103">
        <v>39746400</v>
      </c>
      <c r="K7" s="104">
        <v>41733800</v>
      </c>
      <c r="L7" s="103">
        <v>43820500</v>
      </c>
      <c r="M7" s="104">
        <v>46011500</v>
      </c>
      <c r="N7" s="103">
        <v>48312000</v>
      </c>
      <c r="O7" s="104">
        <v>50727600</v>
      </c>
      <c r="P7" s="103">
        <v>53264100</v>
      </c>
      <c r="Q7" s="104">
        <v>55927300</v>
      </c>
      <c r="R7" s="103">
        <v>58723600</v>
      </c>
      <c r="S7" s="130">
        <v>61659800</v>
      </c>
    </row>
    <row r="8" spans="1:19" s="3" customFormat="1" ht="17.25" thickBot="1">
      <c r="A8" s="19">
        <v>3</v>
      </c>
      <c r="B8" s="5" t="s">
        <v>23</v>
      </c>
      <c r="C8" s="45">
        <v>5118856</v>
      </c>
      <c r="D8" s="45">
        <v>4225661</v>
      </c>
      <c r="E8" s="45">
        <v>8471944.92</v>
      </c>
      <c r="F8" s="101">
        <v>7315885</v>
      </c>
      <c r="G8" s="102">
        <v>7467794</v>
      </c>
      <c r="H8" s="101">
        <v>1500000</v>
      </c>
      <c r="I8" s="102">
        <v>1500000</v>
      </c>
      <c r="J8" s="101">
        <v>1500000</v>
      </c>
      <c r="K8" s="102">
        <v>1500000</v>
      </c>
      <c r="L8" s="101">
        <v>1500000</v>
      </c>
      <c r="M8" s="102">
        <v>1500000</v>
      </c>
      <c r="N8" s="101">
        <v>1500000</v>
      </c>
      <c r="O8" s="102">
        <v>1500000</v>
      </c>
      <c r="P8" s="101">
        <v>1500000</v>
      </c>
      <c r="Q8" s="102">
        <v>1500000</v>
      </c>
      <c r="R8" s="101">
        <v>1500000</v>
      </c>
      <c r="S8" s="131">
        <v>1500000</v>
      </c>
    </row>
    <row r="9" spans="1:19" s="3" customFormat="1" ht="32.25" customHeight="1" thickBot="1">
      <c r="A9" s="16">
        <v>4</v>
      </c>
      <c r="B9" s="24" t="s">
        <v>10</v>
      </c>
      <c r="C9" s="48">
        <f>SUM(C10:C11)</f>
        <v>29457200</v>
      </c>
      <c r="D9" s="80">
        <f>SUM(D10:D11)</f>
        <v>35703317</v>
      </c>
      <c r="E9" s="80">
        <f>SUM(E10:E11)</f>
        <v>51524699.300000004</v>
      </c>
      <c r="F9" s="97">
        <f aca="true" t="shared" si="1" ref="F9:R9">SUM(F10:F11)</f>
        <v>38048345</v>
      </c>
      <c r="G9" s="98">
        <f t="shared" si="1"/>
        <v>39057446</v>
      </c>
      <c r="H9" s="97">
        <f>SUM(H10:H11)</f>
        <v>34896555</v>
      </c>
      <c r="I9" s="98">
        <f t="shared" si="1"/>
        <v>36727173</v>
      </c>
      <c r="J9" s="97">
        <f t="shared" si="1"/>
        <v>38486253</v>
      </c>
      <c r="K9" s="98">
        <f t="shared" si="1"/>
        <v>40380293</v>
      </c>
      <c r="L9" s="97">
        <f t="shared" si="1"/>
        <v>42432873</v>
      </c>
      <c r="M9" s="98">
        <f t="shared" si="1"/>
        <v>46142549</v>
      </c>
      <c r="N9" s="97">
        <f t="shared" si="1"/>
        <v>48610293</v>
      </c>
      <c r="O9" s="98">
        <f t="shared" si="1"/>
        <v>51374880</v>
      </c>
      <c r="P9" s="97">
        <f t="shared" si="1"/>
        <v>54544273</v>
      </c>
      <c r="Q9" s="98">
        <f t="shared" si="1"/>
        <v>57207473</v>
      </c>
      <c r="R9" s="97">
        <f t="shared" si="1"/>
        <v>60003775</v>
      </c>
      <c r="S9" s="80">
        <f>SUM(S10:S11)</f>
        <v>63159800</v>
      </c>
    </row>
    <row r="10" spans="1:19" s="4" customFormat="1" ht="15">
      <c r="A10" s="20">
        <v>5</v>
      </c>
      <c r="B10" s="8" t="s">
        <v>11</v>
      </c>
      <c r="C10" s="44">
        <v>23732162</v>
      </c>
      <c r="D10" s="44">
        <v>28143575</v>
      </c>
      <c r="E10" s="44">
        <v>34833399.02</v>
      </c>
      <c r="F10" s="99">
        <v>30050666</v>
      </c>
      <c r="G10" s="100">
        <v>30354639</v>
      </c>
      <c r="H10" s="99">
        <v>31279263</v>
      </c>
      <c r="I10" s="100">
        <v>32231221</v>
      </c>
      <c r="J10" s="99">
        <v>33196301</v>
      </c>
      <c r="K10" s="100">
        <v>34131625</v>
      </c>
      <c r="L10" s="99">
        <v>35214161</v>
      </c>
      <c r="M10" s="100">
        <v>36206280</v>
      </c>
      <c r="N10" s="99">
        <v>37354891</v>
      </c>
      <c r="O10" s="100">
        <v>38473377</v>
      </c>
      <c r="P10" s="99">
        <v>39578541</v>
      </c>
      <c r="Q10" s="100">
        <v>40765451</v>
      </c>
      <c r="R10" s="99">
        <v>41929264</v>
      </c>
      <c r="S10" s="132">
        <v>43290894</v>
      </c>
    </row>
    <row r="11" spans="1:19" s="4" customFormat="1" ht="15.75" thickBot="1">
      <c r="A11" s="19">
        <v>6</v>
      </c>
      <c r="B11" s="5" t="s">
        <v>12</v>
      </c>
      <c r="C11" s="45">
        <v>5725038</v>
      </c>
      <c r="D11" s="45">
        <v>7559742</v>
      </c>
      <c r="E11" s="143">
        <v>16691300.28</v>
      </c>
      <c r="F11" s="105">
        <v>7997679</v>
      </c>
      <c r="G11" s="106">
        <v>8702807</v>
      </c>
      <c r="H11" s="107">
        <v>3617292</v>
      </c>
      <c r="I11" s="106">
        <v>4495952</v>
      </c>
      <c r="J11" s="107">
        <v>5289952</v>
      </c>
      <c r="K11" s="106">
        <v>6248668</v>
      </c>
      <c r="L11" s="107">
        <v>7218712</v>
      </c>
      <c r="M11" s="106">
        <v>9936269</v>
      </c>
      <c r="N11" s="107">
        <v>11255402</v>
      </c>
      <c r="O11" s="106">
        <v>12901503</v>
      </c>
      <c r="P11" s="107">
        <v>14965732</v>
      </c>
      <c r="Q11" s="106">
        <v>16442022</v>
      </c>
      <c r="R11" s="107">
        <v>18074511</v>
      </c>
      <c r="S11" s="133">
        <v>19868906</v>
      </c>
    </row>
    <row r="12" spans="1:19" s="4" customFormat="1" ht="17.25" thickBot="1">
      <c r="A12" s="17">
        <v>7</v>
      </c>
      <c r="B12" s="21" t="s">
        <v>13</v>
      </c>
      <c r="C12" s="46">
        <f>SUM(C6-C9)</f>
        <v>403912</v>
      </c>
      <c r="D12" s="81">
        <f>SUM(D6-D9)</f>
        <v>-4880313</v>
      </c>
      <c r="E12" s="81">
        <f aca="true" t="shared" si="2" ref="E12:S12">SUM(E6-E9)</f>
        <v>-6280123.57</v>
      </c>
      <c r="F12" s="134">
        <f t="shared" si="2"/>
        <v>4370556</v>
      </c>
      <c r="G12" s="134">
        <f t="shared" si="2"/>
        <v>2744828</v>
      </c>
      <c r="H12" s="134">
        <f t="shared" si="2"/>
        <v>2654645</v>
      </c>
      <c r="I12" s="134">
        <f t="shared" si="2"/>
        <v>2626627</v>
      </c>
      <c r="J12" s="134">
        <f t="shared" si="2"/>
        <v>2760147</v>
      </c>
      <c r="K12" s="134">
        <f t="shared" si="2"/>
        <v>2853507</v>
      </c>
      <c r="L12" s="134">
        <f t="shared" si="2"/>
        <v>2887627</v>
      </c>
      <c r="M12" s="134">
        <f t="shared" si="2"/>
        <v>1368951</v>
      </c>
      <c r="N12" s="134">
        <f t="shared" si="2"/>
        <v>1201707</v>
      </c>
      <c r="O12" s="134">
        <f t="shared" si="2"/>
        <v>852720</v>
      </c>
      <c r="P12" s="134">
        <f t="shared" si="2"/>
        <v>219827</v>
      </c>
      <c r="Q12" s="134">
        <f t="shared" si="2"/>
        <v>219827</v>
      </c>
      <c r="R12" s="134">
        <f t="shared" si="2"/>
        <v>219825</v>
      </c>
      <c r="S12" s="134">
        <f t="shared" si="2"/>
        <v>0</v>
      </c>
    </row>
    <row r="13" spans="1:19" s="4" customFormat="1" ht="17.25" thickBot="1">
      <c r="A13" s="17">
        <v>8</v>
      </c>
      <c r="B13" s="21" t="s">
        <v>14</v>
      </c>
      <c r="C13" s="46">
        <f>SUM(C14-C28)</f>
        <v>-403913</v>
      </c>
      <c r="D13" s="81">
        <f>SUM(D14-D28)</f>
        <v>4880313.41</v>
      </c>
      <c r="E13" s="81">
        <f aca="true" t="shared" si="3" ref="E13:S13">SUM(E14-E28)</f>
        <v>6280123.67</v>
      </c>
      <c r="F13" s="81">
        <f t="shared" si="3"/>
        <v>-4370556</v>
      </c>
      <c r="G13" s="81">
        <f t="shared" si="3"/>
        <v>-2744828</v>
      </c>
      <c r="H13" s="81">
        <f t="shared" si="3"/>
        <v>-2654645.2800000003</v>
      </c>
      <c r="I13" s="81">
        <f t="shared" si="3"/>
        <v>-2626627</v>
      </c>
      <c r="J13" s="81">
        <f t="shared" si="3"/>
        <v>-2760147</v>
      </c>
      <c r="K13" s="81">
        <f t="shared" si="3"/>
        <v>-2853507</v>
      </c>
      <c r="L13" s="81">
        <f t="shared" si="3"/>
        <v>-2887627</v>
      </c>
      <c r="M13" s="81">
        <f t="shared" si="3"/>
        <v>-1247837</v>
      </c>
      <c r="N13" s="81">
        <f t="shared" si="3"/>
        <v>-1201707</v>
      </c>
      <c r="O13" s="81">
        <f t="shared" si="3"/>
        <v>-852720</v>
      </c>
      <c r="P13" s="81">
        <f t="shared" si="3"/>
        <v>-219827</v>
      </c>
      <c r="Q13" s="81">
        <f t="shared" si="3"/>
        <v>-219827</v>
      </c>
      <c r="R13" s="81">
        <f t="shared" si="3"/>
        <v>-219825</v>
      </c>
      <c r="S13" s="81">
        <f t="shared" si="3"/>
        <v>0</v>
      </c>
    </row>
    <row r="14" spans="1:19" s="4" customFormat="1" ht="32.25" customHeight="1" thickBot="1">
      <c r="A14" s="16">
        <v>9</v>
      </c>
      <c r="B14" s="22" t="s">
        <v>42</v>
      </c>
      <c r="C14" s="49">
        <f>SUM(C15+C17+C20+C21+C23+C25+C26)</f>
        <v>5176118</v>
      </c>
      <c r="D14" s="49">
        <f>SUM(D15+D17+D20+D21+D23+D25+D26)</f>
        <v>8024553.41</v>
      </c>
      <c r="E14" s="49">
        <f aca="true" t="shared" si="4" ref="E14:S14">SUM(E15+E17+E20+E21+E23+E25+E26)</f>
        <v>8790494.67</v>
      </c>
      <c r="F14" s="49">
        <f t="shared" si="4"/>
        <v>0</v>
      </c>
      <c r="G14" s="49">
        <f t="shared" si="4"/>
        <v>0</v>
      </c>
      <c r="H14" s="49">
        <f t="shared" si="4"/>
        <v>0</v>
      </c>
      <c r="I14" s="49">
        <f t="shared" si="4"/>
        <v>0</v>
      </c>
      <c r="J14" s="49">
        <f t="shared" si="4"/>
        <v>0</v>
      </c>
      <c r="K14" s="49">
        <f t="shared" si="4"/>
        <v>0</v>
      </c>
      <c r="L14" s="49">
        <f t="shared" si="4"/>
        <v>0</v>
      </c>
      <c r="M14" s="49">
        <f t="shared" si="4"/>
        <v>0</v>
      </c>
      <c r="N14" s="49">
        <f t="shared" si="4"/>
        <v>0</v>
      </c>
      <c r="O14" s="49">
        <f t="shared" si="4"/>
        <v>0</v>
      </c>
      <c r="P14" s="49">
        <f t="shared" si="4"/>
        <v>0</v>
      </c>
      <c r="Q14" s="49">
        <f t="shared" si="4"/>
        <v>0</v>
      </c>
      <c r="R14" s="49">
        <f t="shared" si="4"/>
        <v>0</v>
      </c>
      <c r="S14" s="49">
        <f t="shared" si="4"/>
        <v>0</v>
      </c>
    </row>
    <row r="15" spans="1:19" s="4" customFormat="1" ht="31.5">
      <c r="A15" s="20">
        <v>10</v>
      </c>
      <c r="B15" s="7" t="s">
        <v>27</v>
      </c>
      <c r="C15" s="56">
        <v>2452205</v>
      </c>
      <c r="D15" s="56">
        <v>6938521.41</v>
      </c>
      <c r="E15" s="56">
        <v>6833900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</row>
    <row r="16" spans="1:19" s="4" customFormat="1" ht="25.5">
      <c r="A16" s="20">
        <v>11</v>
      </c>
      <c r="B16" s="31" t="s">
        <v>60</v>
      </c>
      <c r="C16" s="56">
        <v>1252205</v>
      </c>
      <c r="D16" s="56">
        <v>0</v>
      </c>
      <c r="E16" s="56">
        <v>2475100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</row>
    <row r="17" spans="1:19" s="4" customFormat="1" ht="31.5">
      <c r="A17" s="20">
        <v>12</v>
      </c>
      <c r="B17" s="28" t="s">
        <v>32</v>
      </c>
      <c r="C17" s="56">
        <v>1461058</v>
      </c>
      <c r="D17" s="56">
        <v>413490</v>
      </c>
      <c r="E17" s="56">
        <v>1684705.28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</row>
    <row r="18" spans="1:19" s="4" customFormat="1" ht="25.5">
      <c r="A18" s="20">
        <v>13</v>
      </c>
      <c r="B18" s="31" t="s">
        <v>59</v>
      </c>
      <c r="C18" s="56">
        <v>1461058</v>
      </c>
      <c r="D18" s="56">
        <v>0</v>
      </c>
      <c r="E18" s="56">
        <v>1355305.28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</row>
    <row r="19" spans="1:19" s="4" customFormat="1" ht="38.25">
      <c r="A19" s="20">
        <v>14</v>
      </c>
      <c r="B19" s="31" t="s">
        <v>58</v>
      </c>
      <c r="C19" s="56">
        <v>1461058</v>
      </c>
      <c r="D19" s="56">
        <v>0</v>
      </c>
      <c r="E19" s="56">
        <v>1032432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</row>
    <row r="20" spans="1:19" s="4" customFormat="1" ht="15.75">
      <c r="A20" s="20">
        <v>15</v>
      </c>
      <c r="B20" s="29" t="s">
        <v>28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</row>
    <row r="21" spans="1:19" s="4" customFormat="1" ht="31.5">
      <c r="A21" s="20">
        <v>16</v>
      </c>
      <c r="B21" s="29" t="s">
        <v>29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</row>
    <row r="22" spans="1:19" s="4" customFormat="1" ht="15">
      <c r="A22" s="20">
        <v>17</v>
      </c>
      <c r="B22" s="31" t="s">
        <v>49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</row>
    <row r="23" spans="1:19" s="4" customFormat="1" ht="47.25">
      <c r="A23" s="20">
        <v>18</v>
      </c>
      <c r="B23" s="7" t="s">
        <v>25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</row>
    <row r="24" spans="1:19" s="4" customFormat="1" ht="25.5">
      <c r="A24" s="20">
        <v>19</v>
      </c>
      <c r="B24" s="31" t="s">
        <v>57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</row>
    <row r="25" spans="1:19" s="4" customFormat="1" ht="15.75">
      <c r="A25" s="20">
        <v>20</v>
      </c>
      <c r="B25" s="7" t="s">
        <v>15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</row>
    <row r="26" spans="1:19" s="4" customFormat="1" ht="31.5">
      <c r="A26" s="20">
        <v>21</v>
      </c>
      <c r="B26" s="7" t="s">
        <v>16</v>
      </c>
      <c r="C26" s="56">
        <v>1262855</v>
      </c>
      <c r="D26" s="45">
        <v>672542</v>
      </c>
      <c r="E26" s="45">
        <v>271889.39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</row>
    <row r="27" spans="1:19" s="4" customFormat="1" ht="15.75" thickBot="1">
      <c r="A27" s="19">
        <v>22</v>
      </c>
      <c r="B27" s="31" t="s">
        <v>20</v>
      </c>
      <c r="C27" s="45">
        <v>1262855</v>
      </c>
      <c r="D27" s="45">
        <v>672542</v>
      </c>
      <c r="E27" s="45">
        <v>271889.39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</row>
    <row r="28" spans="1:19" s="4" customFormat="1" ht="33.75" thickBot="1">
      <c r="A28" s="16">
        <v>23</v>
      </c>
      <c r="B28" s="22" t="s">
        <v>43</v>
      </c>
      <c r="C28" s="49">
        <f>SUM(C29+C31+C34+C35+C36+C38)</f>
        <v>5580031</v>
      </c>
      <c r="D28" s="49">
        <f aca="true" t="shared" si="5" ref="D28:S28">SUM(D29+D31+D34+D35+D36+D38)</f>
        <v>3144240</v>
      </c>
      <c r="E28" s="49">
        <f t="shared" si="5"/>
        <v>2510371</v>
      </c>
      <c r="F28" s="49">
        <f t="shared" si="5"/>
        <v>4370556</v>
      </c>
      <c r="G28" s="49">
        <f t="shared" si="5"/>
        <v>2744828</v>
      </c>
      <c r="H28" s="49">
        <f t="shared" si="5"/>
        <v>2654645.2800000003</v>
      </c>
      <c r="I28" s="49">
        <f t="shared" si="5"/>
        <v>2626627</v>
      </c>
      <c r="J28" s="49">
        <f t="shared" si="5"/>
        <v>2760147</v>
      </c>
      <c r="K28" s="49">
        <f t="shared" si="5"/>
        <v>2853507</v>
      </c>
      <c r="L28" s="49">
        <f t="shared" si="5"/>
        <v>2887627</v>
      </c>
      <c r="M28" s="49">
        <f t="shared" si="5"/>
        <v>1247837</v>
      </c>
      <c r="N28" s="49">
        <f t="shared" si="5"/>
        <v>1201707</v>
      </c>
      <c r="O28" s="49">
        <f t="shared" si="5"/>
        <v>852720</v>
      </c>
      <c r="P28" s="49">
        <f t="shared" si="5"/>
        <v>219827</v>
      </c>
      <c r="Q28" s="49">
        <f t="shared" si="5"/>
        <v>219827</v>
      </c>
      <c r="R28" s="49">
        <f t="shared" si="5"/>
        <v>219825</v>
      </c>
      <c r="S28" s="49">
        <f t="shared" si="5"/>
        <v>0</v>
      </c>
    </row>
    <row r="29" spans="1:19" s="4" customFormat="1" ht="31.5">
      <c r="A29" s="18">
        <v>24</v>
      </c>
      <c r="B29" s="7" t="s">
        <v>31</v>
      </c>
      <c r="C29" s="56">
        <v>3285249</v>
      </c>
      <c r="D29" s="56">
        <v>2272351</v>
      </c>
      <c r="E29" s="56">
        <v>1664451</v>
      </c>
      <c r="F29" s="56">
        <v>2301376</v>
      </c>
      <c r="G29" s="56">
        <v>1404080</v>
      </c>
      <c r="H29" s="56">
        <v>1413907</v>
      </c>
      <c r="I29" s="56">
        <v>1413907</v>
      </c>
      <c r="J29" s="56">
        <v>1413907</v>
      </c>
      <c r="K29" s="56">
        <v>1413907</v>
      </c>
      <c r="L29" s="56">
        <v>1413907</v>
      </c>
      <c r="M29" s="56">
        <v>1173907</v>
      </c>
      <c r="N29" s="56">
        <v>1173907</v>
      </c>
      <c r="O29" s="56">
        <v>825121</v>
      </c>
      <c r="P29" s="56">
        <v>219827</v>
      </c>
      <c r="Q29" s="142">
        <v>219827</v>
      </c>
      <c r="R29" s="130">
        <v>219825</v>
      </c>
      <c r="S29" s="141">
        <v>0</v>
      </c>
    </row>
    <row r="30" spans="1:19" s="4" customFormat="1" ht="25.5">
      <c r="A30" s="19">
        <v>25</v>
      </c>
      <c r="B30" s="31" t="s">
        <v>55</v>
      </c>
      <c r="C30" s="56">
        <v>2413529</v>
      </c>
      <c r="D30" s="56">
        <v>256470</v>
      </c>
      <c r="E30" s="56">
        <v>0</v>
      </c>
      <c r="F30" s="56">
        <v>960086</v>
      </c>
      <c r="G30" s="56">
        <v>168200</v>
      </c>
      <c r="H30" s="56">
        <v>168200</v>
      </c>
      <c r="I30" s="56">
        <v>168200</v>
      </c>
      <c r="J30" s="56">
        <v>168200</v>
      </c>
      <c r="K30" s="56">
        <v>168200</v>
      </c>
      <c r="L30" s="56">
        <v>168200</v>
      </c>
      <c r="M30" s="56">
        <v>168200</v>
      </c>
      <c r="N30" s="56">
        <v>168200</v>
      </c>
      <c r="O30" s="56">
        <v>169414</v>
      </c>
      <c r="P30" s="56">
        <v>0</v>
      </c>
      <c r="Q30" s="56">
        <v>0</v>
      </c>
      <c r="R30" s="92">
        <v>0</v>
      </c>
      <c r="S30" s="141">
        <v>0</v>
      </c>
    </row>
    <row r="31" spans="1:19" s="3" customFormat="1" ht="31.5">
      <c r="A31" s="6">
        <v>26</v>
      </c>
      <c r="B31" s="30" t="s">
        <v>33</v>
      </c>
      <c r="C31" s="56">
        <v>1592240</v>
      </c>
      <c r="D31" s="56">
        <v>0</v>
      </c>
      <c r="E31" s="78">
        <v>45920</v>
      </c>
      <c r="F31" s="78">
        <v>1169180</v>
      </c>
      <c r="G31" s="78">
        <v>140748</v>
      </c>
      <c r="H31" s="78">
        <v>140738.28</v>
      </c>
      <c r="I31" s="78">
        <v>112720</v>
      </c>
      <c r="J31" s="78">
        <v>146240</v>
      </c>
      <c r="K31" s="78">
        <v>139600</v>
      </c>
      <c r="L31" s="78">
        <v>73720</v>
      </c>
      <c r="M31" s="78">
        <v>73930</v>
      </c>
      <c r="N31" s="78">
        <v>27800</v>
      </c>
      <c r="O31" s="78">
        <v>27599</v>
      </c>
      <c r="P31" s="78">
        <v>0</v>
      </c>
      <c r="Q31" s="66">
        <v>0</v>
      </c>
      <c r="R31" s="66">
        <v>0</v>
      </c>
      <c r="S31" s="78">
        <v>0</v>
      </c>
    </row>
    <row r="32" spans="1:20" s="3" customFormat="1" ht="25.5">
      <c r="A32" s="20">
        <v>27</v>
      </c>
      <c r="B32" s="42" t="s">
        <v>55</v>
      </c>
      <c r="C32" s="56">
        <v>1592240</v>
      </c>
      <c r="D32" s="56">
        <v>0</v>
      </c>
      <c r="E32" s="56">
        <v>0</v>
      </c>
      <c r="F32" s="56">
        <v>1075260</v>
      </c>
      <c r="G32" s="56">
        <v>42828</v>
      </c>
      <c r="H32" s="56">
        <v>42818.28</v>
      </c>
      <c r="I32" s="56">
        <v>27800</v>
      </c>
      <c r="J32" s="56">
        <v>27800</v>
      </c>
      <c r="K32" s="56">
        <v>27800</v>
      </c>
      <c r="L32" s="56">
        <v>27800</v>
      </c>
      <c r="M32" s="56">
        <v>27800</v>
      </c>
      <c r="N32" s="56">
        <v>27800</v>
      </c>
      <c r="O32" s="92">
        <v>27599</v>
      </c>
      <c r="P32" s="92">
        <v>0</v>
      </c>
      <c r="Q32" s="92">
        <v>0</v>
      </c>
      <c r="R32" s="92">
        <v>0</v>
      </c>
      <c r="S32" s="92">
        <v>0</v>
      </c>
      <c r="T32" s="76"/>
    </row>
    <row r="33" spans="1:20" s="3" customFormat="1" ht="38.25">
      <c r="A33" s="20">
        <v>28</v>
      </c>
      <c r="B33" s="42" t="s">
        <v>56</v>
      </c>
      <c r="C33" s="56">
        <v>1592240</v>
      </c>
      <c r="D33" s="56">
        <v>0</v>
      </c>
      <c r="E33" s="56">
        <v>0</v>
      </c>
      <c r="F33" s="56">
        <v>1032432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6"/>
    </row>
    <row r="34" spans="1:20" s="4" customFormat="1" ht="15.75">
      <c r="A34" s="18">
        <v>29</v>
      </c>
      <c r="B34" s="29" t="s">
        <v>34</v>
      </c>
      <c r="C34" s="56">
        <v>30000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92">
        <v>0</v>
      </c>
      <c r="T34" s="77"/>
    </row>
    <row r="35" spans="1:20" s="4" customFormat="1" ht="15.75">
      <c r="A35" s="20">
        <v>30</v>
      </c>
      <c r="B35" s="29" t="s">
        <v>30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92">
        <v>0</v>
      </c>
      <c r="T35" s="77"/>
    </row>
    <row r="36" spans="1:19" s="4" customFormat="1" ht="31.5">
      <c r="A36" s="20">
        <v>31</v>
      </c>
      <c r="B36" s="7" t="s">
        <v>17</v>
      </c>
      <c r="C36" s="56">
        <v>0</v>
      </c>
      <c r="D36" s="56">
        <v>600000</v>
      </c>
      <c r="E36" s="56">
        <v>800000</v>
      </c>
      <c r="F36" s="56">
        <v>900000</v>
      </c>
      <c r="G36" s="56">
        <v>1200000</v>
      </c>
      <c r="H36" s="56">
        <v>1100000</v>
      </c>
      <c r="I36" s="56">
        <v>1100000</v>
      </c>
      <c r="J36" s="56">
        <v>1200000</v>
      </c>
      <c r="K36" s="56">
        <v>1300000</v>
      </c>
      <c r="L36" s="56">
        <v>1400000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</row>
    <row r="37" spans="1:19" s="4" customFormat="1" ht="25.5">
      <c r="A37" s="20">
        <v>32</v>
      </c>
      <c r="B37" s="31" t="s">
        <v>54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</row>
    <row r="38" spans="1:19" s="4" customFormat="1" ht="15.75">
      <c r="A38" s="20">
        <v>33</v>
      </c>
      <c r="B38" s="7" t="s">
        <v>18</v>
      </c>
      <c r="C38" s="56">
        <v>672542</v>
      </c>
      <c r="D38" s="56">
        <v>271889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</row>
    <row r="39" spans="1:19" s="4" customFormat="1" ht="17.25" thickBot="1">
      <c r="A39" s="23">
        <v>34</v>
      </c>
      <c r="B39" s="25" t="s">
        <v>76</v>
      </c>
      <c r="C39" s="50">
        <v>43250</v>
      </c>
      <c r="D39" s="56">
        <v>2386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</row>
    <row r="40" spans="1:19" s="3" customFormat="1" ht="33.75" thickBot="1">
      <c r="A40" s="16">
        <v>35</v>
      </c>
      <c r="B40" s="22" t="s">
        <v>39</v>
      </c>
      <c r="C40" s="48">
        <f>SUM(C41+C42+C43+C44+C45+C48)</f>
        <v>14369401</v>
      </c>
      <c r="D40" s="80">
        <f>SUM(D41+D42+D43+D44+D45+D48)</f>
        <v>18851447</v>
      </c>
      <c r="E40" s="80">
        <f aca="true" t="shared" si="6" ref="E40:S40">SUM(E41+E42+E43+E44+E45+E48)</f>
        <v>24859681</v>
      </c>
      <c r="F40" s="80">
        <f t="shared" si="6"/>
        <v>20489125</v>
      </c>
      <c r="G40" s="80">
        <f t="shared" si="6"/>
        <v>17744297.28</v>
      </c>
      <c r="H40" s="80">
        <f t="shared" si="6"/>
        <v>15089651</v>
      </c>
      <c r="I40" s="80">
        <f t="shared" si="6"/>
        <v>12463025</v>
      </c>
      <c r="J40" s="80">
        <f t="shared" si="6"/>
        <v>9702879</v>
      </c>
      <c r="K40" s="80">
        <f t="shared" si="6"/>
        <v>6849371</v>
      </c>
      <c r="L40" s="80">
        <f t="shared" si="6"/>
        <v>3961744</v>
      </c>
      <c r="M40" s="80">
        <f t="shared" si="6"/>
        <v>2713907</v>
      </c>
      <c r="N40" s="80">
        <f t="shared" si="6"/>
        <v>1512200</v>
      </c>
      <c r="O40" s="80">
        <f t="shared" si="6"/>
        <v>659480</v>
      </c>
      <c r="P40" s="80">
        <f t="shared" si="6"/>
        <v>439653</v>
      </c>
      <c r="Q40" s="80">
        <f t="shared" si="6"/>
        <v>219826</v>
      </c>
      <c r="R40" s="80">
        <f t="shared" si="6"/>
        <v>0</v>
      </c>
      <c r="S40" s="80">
        <f t="shared" si="6"/>
        <v>0</v>
      </c>
    </row>
    <row r="41" spans="1:19" s="4" customFormat="1" ht="15.75">
      <c r="A41" s="6">
        <v>36</v>
      </c>
      <c r="B41" s="9" t="s">
        <v>3</v>
      </c>
      <c r="C41" s="51">
        <v>9600000</v>
      </c>
      <c r="D41" s="56">
        <v>9000000</v>
      </c>
      <c r="E41" s="56">
        <v>8200000</v>
      </c>
      <c r="F41" s="56">
        <v>7300000</v>
      </c>
      <c r="G41" s="56">
        <v>6100000</v>
      </c>
      <c r="H41" s="56">
        <v>5000000</v>
      </c>
      <c r="I41" s="56">
        <v>3900000</v>
      </c>
      <c r="J41" s="56">
        <v>2700000</v>
      </c>
      <c r="K41" s="56">
        <v>1400000</v>
      </c>
      <c r="L41" s="56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</row>
    <row r="42" spans="1:19" s="4" customFormat="1" ht="15.75">
      <c r="A42" s="6">
        <v>37</v>
      </c>
      <c r="B42" s="9" t="s">
        <v>86</v>
      </c>
      <c r="C42" s="51">
        <v>4512930</v>
      </c>
      <c r="D42" s="56">
        <v>9437957</v>
      </c>
      <c r="E42" s="56">
        <v>12132306</v>
      </c>
      <c r="F42" s="56">
        <v>10791016</v>
      </c>
      <c r="G42" s="56">
        <v>9555136</v>
      </c>
      <c r="H42" s="56">
        <v>8309428</v>
      </c>
      <c r="I42" s="56">
        <v>7063722</v>
      </c>
      <c r="J42" s="56">
        <v>5818016</v>
      </c>
      <c r="K42" s="56">
        <v>4572308</v>
      </c>
      <c r="L42" s="56">
        <v>3326601</v>
      </c>
      <c r="M42" s="92">
        <v>2320894</v>
      </c>
      <c r="N42" s="92">
        <v>1315187</v>
      </c>
      <c r="O42" s="92">
        <v>659480</v>
      </c>
      <c r="P42" s="92">
        <v>439653</v>
      </c>
      <c r="Q42" s="92">
        <v>219826</v>
      </c>
      <c r="R42" s="92">
        <v>0</v>
      </c>
      <c r="S42" s="92">
        <v>0</v>
      </c>
    </row>
    <row r="43" spans="1:19" s="4" customFormat="1" ht="15.75">
      <c r="A43" s="6">
        <v>38</v>
      </c>
      <c r="B43" s="10" t="s">
        <v>4</v>
      </c>
      <c r="C43" s="51">
        <v>0</v>
      </c>
      <c r="D43" s="56">
        <v>413490</v>
      </c>
      <c r="E43" s="56">
        <v>696970</v>
      </c>
      <c r="F43" s="56">
        <v>603050</v>
      </c>
      <c r="G43" s="56">
        <v>505130</v>
      </c>
      <c r="H43" s="56">
        <v>407210</v>
      </c>
      <c r="I43" s="56">
        <v>322290</v>
      </c>
      <c r="J43" s="56">
        <v>203850</v>
      </c>
      <c r="K43" s="56">
        <v>92050</v>
      </c>
      <c r="L43" s="56">
        <v>46130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</row>
    <row r="44" spans="1:19" s="4" customFormat="1" ht="18.75">
      <c r="A44" s="6">
        <v>39</v>
      </c>
      <c r="B44" s="10" t="s">
        <v>37</v>
      </c>
      <c r="C44" s="51">
        <v>0</v>
      </c>
      <c r="D44" s="51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</row>
    <row r="45" spans="1:19" s="4" customFormat="1" ht="31.5">
      <c r="A45" s="6">
        <v>40</v>
      </c>
      <c r="B45" s="27" t="s">
        <v>35</v>
      </c>
      <c r="C45" s="57">
        <v>0</v>
      </c>
      <c r="D45" s="57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</row>
    <row r="46" spans="1:19" s="4" customFormat="1" ht="25.5">
      <c r="A46" s="6">
        <v>41</v>
      </c>
      <c r="B46" s="32" t="s">
        <v>19</v>
      </c>
      <c r="C46" s="57">
        <v>0</v>
      </c>
      <c r="D46" s="57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</row>
    <row r="47" spans="1:19" s="4" customFormat="1" ht="25.5">
      <c r="A47" s="6">
        <v>42</v>
      </c>
      <c r="B47" s="32" t="s">
        <v>36</v>
      </c>
      <c r="C47" s="57">
        <v>0</v>
      </c>
      <c r="D47" s="57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</row>
    <row r="48" spans="1:19" s="4" customFormat="1" ht="47.25">
      <c r="A48" s="148">
        <v>43</v>
      </c>
      <c r="B48" s="11" t="s">
        <v>61</v>
      </c>
      <c r="C48" s="52">
        <f>SUM(C49:C51)</f>
        <v>256471</v>
      </c>
      <c r="D48" s="83">
        <f>SUM(D49:D51)</f>
        <v>0</v>
      </c>
      <c r="E48" s="83">
        <f aca="true" t="shared" si="7" ref="E48:R48">SUM(E49:E51)</f>
        <v>3830405</v>
      </c>
      <c r="F48" s="83">
        <f t="shared" si="7"/>
        <v>1795059</v>
      </c>
      <c r="G48" s="83">
        <f t="shared" si="7"/>
        <v>1584031.28</v>
      </c>
      <c r="H48" s="83">
        <f t="shared" si="7"/>
        <v>1373013</v>
      </c>
      <c r="I48" s="83">
        <f t="shared" si="7"/>
        <v>1177013</v>
      </c>
      <c r="J48" s="83">
        <f t="shared" si="7"/>
        <v>981013</v>
      </c>
      <c r="K48" s="83">
        <f t="shared" si="7"/>
        <v>785013</v>
      </c>
      <c r="L48" s="83">
        <f t="shared" si="7"/>
        <v>589013</v>
      </c>
      <c r="M48" s="83">
        <f t="shared" si="7"/>
        <v>393013</v>
      </c>
      <c r="N48" s="83">
        <f t="shared" si="7"/>
        <v>197013</v>
      </c>
      <c r="O48" s="83">
        <f t="shared" si="7"/>
        <v>0</v>
      </c>
      <c r="P48" s="83">
        <f t="shared" si="7"/>
        <v>0</v>
      </c>
      <c r="Q48" s="83">
        <f t="shared" si="7"/>
        <v>0</v>
      </c>
      <c r="R48" s="83">
        <f t="shared" si="7"/>
        <v>0</v>
      </c>
      <c r="S48" s="83">
        <v>0</v>
      </c>
    </row>
    <row r="49" spans="1:19" s="4" customFormat="1" ht="15">
      <c r="A49" s="149"/>
      <c r="B49" s="71" t="s">
        <v>5</v>
      </c>
      <c r="C49" s="57">
        <v>256471</v>
      </c>
      <c r="D49" s="82">
        <v>0</v>
      </c>
      <c r="E49" s="82">
        <v>2475100</v>
      </c>
      <c r="F49" s="82">
        <v>1515014</v>
      </c>
      <c r="G49" s="82">
        <v>1346814</v>
      </c>
      <c r="H49" s="82">
        <v>1178614</v>
      </c>
      <c r="I49" s="82">
        <v>1010414</v>
      </c>
      <c r="J49" s="82">
        <v>842214</v>
      </c>
      <c r="K49" s="82">
        <v>674014</v>
      </c>
      <c r="L49" s="82">
        <v>505814</v>
      </c>
      <c r="M49" s="93">
        <v>337614</v>
      </c>
      <c r="N49" s="93">
        <v>169414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</row>
    <row r="50" spans="1:19" s="4" customFormat="1" ht="15">
      <c r="A50" s="149"/>
      <c r="B50" s="71" t="s">
        <v>6</v>
      </c>
      <c r="C50" s="57">
        <v>0</v>
      </c>
      <c r="D50" s="57">
        <v>0</v>
      </c>
      <c r="E50" s="82">
        <v>1355305</v>
      </c>
      <c r="F50" s="82">
        <v>280045</v>
      </c>
      <c r="G50" s="82">
        <v>237217.28</v>
      </c>
      <c r="H50" s="82">
        <v>194399</v>
      </c>
      <c r="I50" s="82">
        <v>166599</v>
      </c>
      <c r="J50" s="82">
        <v>138799</v>
      </c>
      <c r="K50" s="82">
        <v>110999</v>
      </c>
      <c r="L50" s="82">
        <v>83199</v>
      </c>
      <c r="M50" s="82">
        <v>55399</v>
      </c>
      <c r="N50" s="82">
        <v>27599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</row>
    <row r="51" spans="1:19" s="4" customFormat="1" ht="15.75" thickBot="1">
      <c r="A51" s="149"/>
      <c r="B51" s="71" t="s">
        <v>21</v>
      </c>
      <c r="C51" s="58">
        <v>0</v>
      </c>
      <c r="D51" s="58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</row>
    <row r="52" spans="1:19" s="3" customFormat="1" ht="33.75" thickBot="1">
      <c r="A52" s="16">
        <v>44</v>
      </c>
      <c r="B52" s="22" t="s">
        <v>41</v>
      </c>
      <c r="C52" s="59">
        <f>C40/C6</f>
        <v>0.4812078331175343</v>
      </c>
      <c r="D52" s="84">
        <f>D40/D6</f>
        <v>0.6116031714494797</v>
      </c>
      <c r="E52" s="84">
        <f aca="true" t="shared" si="8" ref="E52:S52">E40/E6</f>
        <v>0.5494510800223167</v>
      </c>
      <c r="F52" s="84">
        <f t="shared" si="8"/>
        <v>0.48301876090566326</v>
      </c>
      <c r="G52" s="84">
        <f t="shared" si="8"/>
        <v>0.42448162700431086</v>
      </c>
      <c r="H52" s="84">
        <f t="shared" si="8"/>
        <v>0.40184204499456744</v>
      </c>
      <c r="I52" s="84">
        <f t="shared" si="8"/>
        <v>0.31669178071749104</v>
      </c>
      <c r="J52" s="84">
        <f t="shared" si="8"/>
        <v>0.23524183928779238</v>
      </c>
      <c r="K52" s="84">
        <f t="shared" si="8"/>
        <v>0.15842630071841937</v>
      </c>
      <c r="L52" s="84">
        <f t="shared" si="8"/>
        <v>0.08741615825068126</v>
      </c>
      <c r="M52" s="84">
        <f t="shared" si="8"/>
        <v>0.05712105490249729</v>
      </c>
      <c r="N52" s="84">
        <f t="shared" si="8"/>
        <v>0.030358146631333814</v>
      </c>
      <c r="O52" s="84">
        <f t="shared" si="8"/>
        <v>0.01262704010906111</v>
      </c>
      <c r="P52" s="84">
        <f t="shared" si="8"/>
        <v>0.008028124263888204</v>
      </c>
      <c r="Q52" s="84">
        <f t="shared" si="8"/>
        <v>0.003827900667452588</v>
      </c>
      <c r="R52" s="84">
        <f t="shared" si="8"/>
        <v>0</v>
      </c>
      <c r="S52" s="84">
        <f t="shared" si="8"/>
        <v>0</v>
      </c>
    </row>
    <row r="53" spans="1:19" s="3" customFormat="1" ht="32.25" thickBot="1">
      <c r="A53" s="15">
        <v>45</v>
      </c>
      <c r="B53" s="26" t="s">
        <v>48</v>
      </c>
      <c r="C53" s="60">
        <f>(C40-C48)/C6</f>
        <v>0.472619037094131</v>
      </c>
      <c r="D53" s="85">
        <f>(D40-D48)/D6</f>
        <v>0.6116031714494797</v>
      </c>
      <c r="E53" s="85">
        <f aca="true" t="shared" si="9" ref="E53:S53">(E40-E48)/E6</f>
        <v>0.4647910972907248</v>
      </c>
      <c r="F53" s="85">
        <f t="shared" si="9"/>
        <v>0.44070132792926436</v>
      </c>
      <c r="G53" s="85">
        <f t="shared" si="9"/>
        <v>0.3865882033116189</v>
      </c>
      <c r="H53" s="85">
        <f t="shared" si="9"/>
        <v>0.3652782867125418</v>
      </c>
      <c r="I53" s="85">
        <f t="shared" si="9"/>
        <v>0.28678328395224856</v>
      </c>
      <c r="J53" s="85">
        <f t="shared" si="9"/>
        <v>0.21145763024166958</v>
      </c>
      <c r="K53" s="85">
        <f t="shared" si="9"/>
        <v>0.1402689099732154</v>
      </c>
      <c r="L53" s="85">
        <f t="shared" si="9"/>
        <v>0.07441954523890955</v>
      </c>
      <c r="M53" s="85">
        <f t="shared" si="9"/>
        <v>0.0488490996916536</v>
      </c>
      <c r="N53" s="85">
        <f t="shared" si="9"/>
        <v>0.026403015337669637</v>
      </c>
      <c r="O53" s="85">
        <f t="shared" si="9"/>
        <v>0.01262704010906111</v>
      </c>
      <c r="P53" s="85">
        <f t="shared" si="9"/>
        <v>0.008028124263888204</v>
      </c>
      <c r="Q53" s="85">
        <f t="shared" si="9"/>
        <v>0.003827900667452588</v>
      </c>
      <c r="R53" s="85">
        <f t="shared" si="9"/>
        <v>0</v>
      </c>
      <c r="S53" s="85">
        <f t="shared" si="9"/>
        <v>0</v>
      </c>
    </row>
    <row r="54" spans="1:19" s="3" customFormat="1" ht="33.75" thickBot="1">
      <c r="A54" s="16">
        <v>46</v>
      </c>
      <c r="B54" s="22" t="s">
        <v>40</v>
      </c>
      <c r="C54" s="48">
        <f>SUM(C55+C56+C57+C58+C59+C60)</f>
        <v>5732502</v>
      </c>
      <c r="D54" s="80">
        <f>SUM(D55+D56+D57+D58+D59+D60)</f>
        <v>3779854</v>
      </c>
      <c r="E54" s="80">
        <f aca="true" t="shared" si="10" ref="E54:S54">SUM(E55+E56+E57+E58+E59+E60)</f>
        <v>4533457</v>
      </c>
      <c r="F54" s="80">
        <f t="shared" si="10"/>
        <v>6571876</v>
      </c>
      <c r="G54" s="80">
        <f t="shared" si="10"/>
        <v>4937197</v>
      </c>
      <c r="H54" s="80">
        <f t="shared" si="10"/>
        <v>4734390</v>
      </c>
      <c r="I54" s="80">
        <f t="shared" si="10"/>
        <v>4554545</v>
      </c>
      <c r="J54" s="80">
        <f t="shared" si="10"/>
        <v>4531536</v>
      </c>
      <c r="K54" s="80">
        <f t="shared" si="10"/>
        <v>4477467</v>
      </c>
      <c r="L54" s="80">
        <f t="shared" si="10"/>
        <v>4354408</v>
      </c>
      <c r="M54" s="80">
        <f t="shared" si="10"/>
        <v>2205088</v>
      </c>
      <c r="N54" s="115">
        <f t="shared" si="10"/>
        <v>2079208</v>
      </c>
      <c r="O54" s="80">
        <f t="shared" si="10"/>
        <v>1682632</v>
      </c>
      <c r="P54" s="80">
        <f t="shared" si="10"/>
        <v>815416</v>
      </c>
      <c r="Q54" s="80">
        <f t="shared" si="10"/>
        <v>829956</v>
      </c>
      <c r="R54" s="80">
        <f t="shared" si="10"/>
        <v>801869</v>
      </c>
      <c r="S54" s="115">
        <f t="shared" si="10"/>
        <v>573937</v>
      </c>
    </row>
    <row r="55" spans="1:19" s="3" customFormat="1" ht="16.5">
      <c r="A55" s="6">
        <v>47</v>
      </c>
      <c r="B55" s="12" t="s">
        <v>44</v>
      </c>
      <c r="C55" s="52">
        <v>1064612</v>
      </c>
      <c r="D55" s="83">
        <v>2213463</v>
      </c>
      <c r="E55" s="113">
        <v>2176037</v>
      </c>
      <c r="F55" s="91">
        <v>1644860</v>
      </c>
      <c r="G55" s="91">
        <v>1883086</v>
      </c>
      <c r="H55" s="108">
        <v>1816654</v>
      </c>
      <c r="I55" s="91">
        <v>1746671</v>
      </c>
      <c r="J55" s="108">
        <v>1676868</v>
      </c>
      <c r="K55" s="91">
        <v>1606993</v>
      </c>
      <c r="L55" s="83">
        <v>1536621</v>
      </c>
      <c r="M55" s="94">
        <v>1226860</v>
      </c>
      <c r="N55" s="119">
        <v>1165716</v>
      </c>
      <c r="O55" s="119">
        <v>755355</v>
      </c>
      <c r="P55" s="119">
        <v>252142</v>
      </c>
      <c r="Q55" s="94">
        <v>240019</v>
      </c>
      <c r="R55" s="94">
        <v>227932</v>
      </c>
      <c r="S55" s="116">
        <v>0</v>
      </c>
    </row>
    <row r="56" spans="1:19" s="3" customFormat="1" ht="16.5">
      <c r="A56" s="6">
        <v>48</v>
      </c>
      <c r="B56" s="12" t="s">
        <v>45</v>
      </c>
      <c r="C56" s="52">
        <v>0</v>
      </c>
      <c r="D56" s="83">
        <v>1359</v>
      </c>
      <c r="E56" s="83">
        <v>63735</v>
      </c>
      <c r="F56" s="83">
        <v>109161</v>
      </c>
      <c r="G56" s="83">
        <v>111042</v>
      </c>
      <c r="H56" s="83">
        <v>108823</v>
      </c>
      <c r="I56" s="83">
        <v>93605</v>
      </c>
      <c r="J56" s="83">
        <v>125231</v>
      </c>
      <c r="K56" s="83">
        <v>114872</v>
      </c>
      <c r="L56" s="83">
        <v>47413</v>
      </c>
      <c r="M56" s="94">
        <v>46704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116">
        <v>0</v>
      </c>
    </row>
    <row r="57" spans="1:19" s="3" customFormat="1" ht="31.5">
      <c r="A57" s="6">
        <v>49</v>
      </c>
      <c r="B57" s="13" t="s">
        <v>26</v>
      </c>
      <c r="C57" s="53">
        <v>0</v>
      </c>
      <c r="D57" s="86">
        <v>0</v>
      </c>
      <c r="E57" s="139">
        <v>677256</v>
      </c>
      <c r="F57" s="139">
        <v>813973</v>
      </c>
      <c r="G57" s="139">
        <v>982940</v>
      </c>
      <c r="H57" s="139">
        <v>1036853</v>
      </c>
      <c r="I57" s="139">
        <v>1035786</v>
      </c>
      <c r="J57" s="139">
        <v>1036090</v>
      </c>
      <c r="K57" s="139">
        <v>1040344</v>
      </c>
      <c r="L57" s="139">
        <v>1047188</v>
      </c>
      <c r="M57" s="140">
        <v>707495</v>
      </c>
      <c r="N57" s="140">
        <v>692356</v>
      </c>
      <c r="O57" s="140">
        <v>708046</v>
      </c>
      <c r="P57" s="140">
        <v>513274</v>
      </c>
      <c r="Q57" s="140">
        <v>539937</v>
      </c>
      <c r="R57" s="140">
        <v>523937</v>
      </c>
      <c r="S57" s="140">
        <v>523937</v>
      </c>
    </row>
    <row r="58" spans="1:19" s="3" customFormat="1" ht="47.25">
      <c r="A58" s="6">
        <v>50</v>
      </c>
      <c r="B58" s="14" t="s">
        <v>51</v>
      </c>
      <c r="C58" s="120">
        <v>542518</v>
      </c>
      <c r="D58" s="83">
        <v>1261224</v>
      </c>
      <c r="E58" s="83">
        <v>1420660</v>
      </c>
      <c r="F58" s="83">
        <v>1465772</v>
      </c>
      <c r="G58" s="83">
        <v>1703110</v>
      </c>
      <c r="H58" s="83">
        <v>1518345</v>
      </c>
      <c r="I58" s="83">
        <v>1443118</v>
      </c>
      <c r="J58" s="83">
        <v>1460781</v>
      </c>
      <c r="K58" s="83">
        <v>1485514</v>
      </c>
      <c r="L58" s="83">
        <v>1496287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121">
        <v>0</v>
      </c>
    </row>
    <row r="59" spans="1:19" s="3" customFormat="1" ht="54.75" customHeight="1">
      <c r="A59" s="6">
        <v>51</v>
      </c>
      <c r="B59" s="27" t="s">
        <v>53</v>
      </c>
      <c r="C59" s="52">
        <v>52500</v>
      </c>
      <c r="D59" s="83">
        <v>41338</v>
      </c>
      <c r="E59" s="83">
        <v>50000</v>
      </c>
      <c r="F59" s="83">
        <v>50000</v>
      </c>
      <c r="G59" s="83">
        <v>50000</v>
      </c>
      <c r="H59" s="83">
        <v>50000</v>
      </c>
      <c r="I59" s="83">
        <v>50000</v>
      </c>
      <c r="J59" s="83">
        <v>50000</v>
      </c>
      <c r="K59" s="83">
        <v>50000</v>
      </c>
      <c r="L59" s="83">
        <v>50000</v>
      </c>
      <c r="M59" s="83">
        <v>50000</v>
      </c>
      <c r="N59" s="83">
        <v>50000</v>
      </c>
      <c r="O59" s="83">
        <v>50000</v>
      </c>
      <c r="P59" s="83">
        <v>50000</v>
      </c>
      <c r="Q59" s="83">
        <v>50000</v>
      </c>
      <c r="R59" s="83">
        <v>50000</v>
      </c>
      <c r="S59" s="95">
        <v>50000</v>
      </c>
    </row>
    <row r="60" spans="1:19" s="3" customFormat="1" ht="47.25">
      <c r="A60" s="150">
        <v>52</v>
      </c>
      <c r="B60" s="122" t="s">
        <v>62</v>
      </c>
      <c r="C60" s="55">
        <f>SUM(C61:C64)</f>
        <v>4072872</v>
      </c>
      <c r="D60" s="66">
        <f>SUM(D61:D64)</f>
        <v>262470</v>
      </c>
      <c r="E60" s="66">
        <f>SUM(E61:E64)</f>
        <v>145769</v>
      </c>
      <c r="F60" s="66">
        <f aca="true" t="shared" si="11" ref="F60:R60">SUM(F61:F64)</f>
        <v>2488110</v>
      </c>
      <c r="G60" s="66">
        <f t="shared" si="11"/>
        <v>207019</v>
      </c>
      <c r="H60" s="66">
        <f t="shared" si="11"/>
        <v>203715</v>
      </c>
      <c r="I60" s="66">
        <f t="shared" si="11"/>
        <v>185365</v>
      </c>
      <c r="J60" s="66">
        <f t="shared" si="11"/>
        <v>182566</v>
      </c>
      <c r="K60" s="66">
        <f t="shared" si="11"/>
        <v>179744</v>
      </c>
      <c r="L60" s="66">
        <f t="shared" si="11"/>
        <v>176899</v>
      </c>
      <c r="M60" s="66">
        <f t="shared" si="11"/>
        <v>174029</v>
      </c>
      <c r="N60" s="66">
        <f t="shared" si="11"/>
        <v>171136</v>
      </c>
      <c r="O60" s="66">
        <f t="shared" si="11"/>
        <v>169231</v>
      </c>
      <c r="P60" s="66">
        <f t="shared" si="11"/>
        <v>0</v>
      </c>
      <c r="Q60" s="66">
        <f t="shared" si="11"/>
        <v>0</v>
      </c>
      <c r="R60" s="66">
        <f t="shared" si="11"/>
        <v>0</v>
      </c>
      <c r="S60" s="78">
        <v>0</v>
      </c>
    </row>
    <row r="61" spans="1:19" s="3" customFormat="1" ht="16.5">
      <c r="A61" s="151"/>
      <c r="B61" s="33" t="s">
        <v>7</v>
      </c>
      <c r="C61" s="52">
        <v>2473147</v>
      </c>
      <c r="D61" s="83">
        <v>262470</v>
      </c>
      <c r="E61" s="83">
        <v>137685</v>
      </c>
      <c r="F61" s="83">
        <v>1388444</v>
      </c>
      <c r="G61" s="83">
        <v>153845</v>
      </c>
      <c r="H61" s="83">
        <v>152119</v>
      </c>
      <c r="I61" s="83">
        <v>150371</v>
      </c>
      <c r="J61" s="108">
        <v>148600</v>
      </c>
      <c r="K61" s="83">
        <v>146806</v>
      </c>
      <c r="L61" s="83">
        <v>144989</v>
      </c>
      <c r="M61" s="94">
        <v>143147</v>
      </c>
      <c r="N61" s="94">
        <v>141282</v>
      </c>
      <c r="O61" s="94">
        <v>140606</v>
      </c>
      <c r="P61" s="116">
        <v>0</v>
      </c>
      <c r="Q61" s="94">
        <v>0</v>
      </c>
      <c r="R61" s="94">
        <v>0</v>
      </c>
      <c r="S61" s="116">
        <v>0</v>
      </c>
    </row>
    <row r="62" spans="1:19" s="3" customFormat="1" ht="16.5">
      <c r="A62" s="151"/>
      <c r="B62" s="33" t="s">
        <v>8</v>
      </c>
      <c r="C62" s="52">
        <v>1599725</v>
      </c>
      <c r="D62" s="83">
        <v>0</v>
      </c>
      <c r="E62" s="83">
        <v>8084</v>
      </c>
      <c r="F62" s="83">
        <v>1099666</v>
      </c>
      <c r="G62" s="83">
        <v>53174</v>
      </c>
      <c r="H62" s="83">
        <v>51596</v>
      </c>
      <c r="I62" s="108">
        <v>34994</v>
      </c>
      <c r="J62" s="83">
        <v>33966</v>
      </c>
      <c r="K62" s="83">
        <v>32938</v>
      </c>
      <c r="L62" s="83">
        <v>31910</v>
      </c>
      <c r="M62" s="94">
        <v>30882</v>
      </c>
      <c r="N62" s="116">
        <v>29854</v>
      </c>
      <c r="O62" s="94">
        <v>28625</v>
      </c>
      <c r="P62" s="116">
        <v>0</v>
      </c>
      <c r="Q62" s="94">
        <v>0</v>
      </c>
      <c r="R62" s="94">
        <v>0</v>
      </c>
      <c r="S62" s="116">
        <v>0</v>
      </c>
    </row>
    <row r="63" spans="1:19" s="3" customFormat="1" ht="16.5">
      <c r="A63" s="151"/>
      <c r="B63" s="34" t="s">
        <v>50</v>
      </c>
      <c r="C63" s="52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108">
        <v>0</v>
      </c>
      <c r="J63" s="83">
        <v>0</v>
      </c>
      <c r="K63" s="83">
        <v>0</v>
      </c>
      <c r="L63" s="83">
        <v>0</v>
      </c>
      <c r="M63" s="94">
        <v>0</v>
      </c>
      <c r="N63" s="116">
        <v>0</v>
      </c>
      <c r="O63" s="94">
        <v>0</v>
      </c>
      <c r="P63" s="116">
        <v>0</v>
      </c>
      <c r="Q63" s="94">
        <v>0</v>
      </c>
      <c r="R63" s="94">
        <v>0</v>
      </c>
      <c r="S63" s="116">
        <v>0</v>
      </c>
    </row>
    <row r="64" spans="1:19" s="3" customFormat="1" ht="26.25" thickBot="1">
      <c r="A64" s="152"/>
      <c r="B64" s="72" t="s">
        <v>38</v>
      </c>
      <c r="C64" s="54">
        <v>0</v>
      </c>
      <c r="D64" s="87">
        <v>0</v>
      </c>
      <c r="E64" s="87">
        <v>0</v>
      </c>
      <c r="F64" s="87">
        <v>0</v>
      </c>
      <c r="G64" s="114">
        <v>0</v>
      </c>
      <c r="H64" s="109">
        <v>0</v>
      </c>
      <c r="I64" s="87">
        <v>0</v>
      </c>
      <c r="J64" s="87">
        <v>0</v>
      </c>
      <c r="K64" s="87">
        <v>0</v>
      </c>
      <c r="L64" s="87">
        <v>0</v>
      </c>
      <c r="M64" s="118">
        <v>0</v>
      </c>
      <c r="N64" s="117">
        <v>0</v>
      </c>
      <c r="O64" s="96">
        <v>0</v>
      </c>
      <c r="P64" s="96">
        <v>0</v>
      </c>
      <c r="Q64" s="118">
        <v>0</v>
      </c>
      <c r="R64" s="118">
        <v>0</v>
      </c>
      <c r="S64" s="117">
        <v>0</v>
      </c>
    </row>
    <row r="65" spans="1:19" s="3" customFormat="1" ht="33.75" thickBot="1">
      <c r="A65" s="16">
        <v>53</v>
      </c>
      <c r="B65" s="22" t="s">
        <v>46</v>
      </c>
      <c r="C65" s="59">
        <f>C54/C6</f>
        <v>0.19197215428548006</v>
      </c>
      <c r="D65" s="84">
        <f>D54/D6</f>
        <v>0.1226309414877278</v>
      </c>
      <c r="E65" s="84">
        <f aca="true" t="shared" si="12" ref="E65:S65">E54/E6</f>
        <v>0.1001989062081984</v>
      </c>
      <c r="F65" s="84">
        <f t="shared" si="12"/>
        <v>0.15492801192562722</v>
      </c>
      <c r="G65" s="110">
        <f t="shared" si="12"/>
        <v>0.11810833544605731</v>
      </c>
      <c r="H65" s="84">
        <f t="shared" si="12"/>
        <v>0.1260782611474467</v>
      </c>
      <c r="I65" s="84">
        <f t="shared" si="12"/>
        <v>0.11573329640339687</v>
      </c>
      <c r="J65" s="84">
        <f t="shared" si="12"/>
        <v>0.10986500640055859</v>
      </c>
      <c r="K65" s="84">
        <f t="shared" si="12"/>
        <v>0.10356404017227262</v>
      </c>
      <c r="L65" s="84">
        <f t="shared" si="12"/>
        <v>0.09608031685440363</v>
      </c>
      <c r="M65" s="84">
        <f t="shared" si="12"/>
        <v>0.04641166875388064</v>
      </c>
      <c r="N65" s="84">
        <f t="shared" si="12"/>
        <v>0.04174110656066811</v>
      </c>
      <c r="O65" s="84">
        <f t="shared" si="12"/>
        <v>0.0322172950700396</v>
      </c>
      <c r="P65" s="84">
        <f t="shared" si="12"/>
        <v>0.014889608338309221</v>
      </c>
      <c r="Q65" s="84">
        <f t="shared" si="12"/>
        <v>0.01445229011289056</v>
      </c>
      <c r="R65" s="84">
        <f t="shared" si="12"/>
        <v>0.01331486327619073</v>
      </c>
      <c r="S65" s="84">
        <f t="shared" si="12"/>
        <v>0.00908706170697184</v>
      </c>
    </row>
    <row r="66" spans="1:19" s="3" customFormat="1" ht="33.75" thickBot="1">
      <c r="A66" s="15">
        <v>54</v>
      </c>
      <c r="B66" s="26" t="s">
        <v>47</v>
      </c>
      <c r="C66" s="60">
        <f>(C54-C60)/C6</f>
        <v>0.055578305322320214</v>
      </c>
      <c r="D66" s="85">
        <f>(D54-D60)/D6</f>
        <v>0.1141155482444216</v>
      </c>
      <c r="E66" s="85">
        <f aca="true" t="shared" si="13" ref="E66:S66">(E54-E60)/E6</f>
        <v>0.09697710563546486</v>
      </c>
      <c r="F66" s="111">
        <f t="shared" si="13"/>
        <v>0.09627231973784517</v>
      </c>
      <c r="G66" s="85">
        <f t="shared" si="13"/>
        <v>0.11315599720723327</v>
      </c>
      <c r="H66" s="85">
        <f t="shared" si="13"/>
        <v>0.12065326807132662</v>
      </c>
      <c r="I66" s="85">
        <f t="shared" si="13"/>
        <v>0.11102307782221793</v>
      </c>
      <c r="J66" s="85">
        <f t="shared" si="13"/>
        <v>0.10543877768726483</v>
      </c>
      <c r="K66" s="85">
        <f t="shared" si="13"/>
        <v>0.09940655228085434</v>
      </c>
      <c r="L66" s="85">
        <f t="shared" si="13"/>
        <v>0.09217702805573637</v>
      </c>
      <c r="M66" s="85">
        <f t="shared" si="13"/>
        <v>0.042748787135746084</v>
      </c>
      <c r="N66" s="85">
        <f t="shared" si="13"/>
        <v>0.03830546856179234</v>
      </c>
      <c r="O66" s="85">
        <f t="shared" si="13"/>
        <v>0.028977035130850357</v>
      </c>
      <c r="P66" s="85">
        <f t="shared" si="13"/>
        <v>0.014889608338309221</v>
      </c>
      <c r="Q66" s="85">
        <f t="shared" si="13"/>
        <v>0.01445229011289056</v>
      </c>
      <c r="R66" s="85">
        <f t="shared" si="13"/>
        <v>0.01331486327619073</v>
      </c>
      <c r="S66" s="85">
        <f t="shared" si="13"/>
        <v>0.00908706170697184</v>
      </c>
    </row>
    <row r="67" spans="1:22" s="3" customFormat="1" ht="33.75" thickBot="1">
      <c r="A67" s="16">
        <v>55</v>
      </c>
      <c r="B67" s="63" t="s">
        <v>78</v>
      </c>
      <c r="C67" s="48">
        <f>SUM(C68:C69)</f>
        <v>0</v>
      </c>
      <c r="D67" s="80">
        <f>SUM(D68:D69)</f>
        <v>0</v>
      </c>
      <c r="E67" s="90">
        <f aca="true" t="shared" si="14" ref="E67:S67">SUM(E68:E69)</f>
        <v>6000</v>
      </c>
      <c r="F67" s="88">
        <f t="shared" si="14"/>
        <v>155548</v>
      </c>
      <c r="G67" s="88">
        <f t="shared" si="14"/>
        <v>153845</v>
      </c>
      <c r="H67" s="88">
        <f t="shared" si="14"/>
        <v>152119</v>
      </c>
      <c r="I67" s="88">
        <f t="shared" si="14"/>
        <v>150371</v>
      </c>
      <c r="J67" s="88">
        <f t="shared" si="14"/>
        <v>148600</v>
      </c>
      <c r="K67" s="88">
        <f t="shared" si="14"/>
        <v>146806</v>
      </c>
      <c r="L67" s="88">
        <f t="shared" si="14"/>
        <v>144989</v>
      </c>
      <c r="M67" s="88">
        <f t="shared" si="14"/>
        <v>143147</v>
      </c>
      <c r="N67" s="88">
        <f t="shared" si="14"/>
        <v>141282</v>
      </c>
      <c r="O67" s="88">
        <f t="shared" si="14"/>
        <v>140606</v>
      </c>
      <c r="P67" s="88">
        <f t="shared" si="14"/>
        <v>0</v>
      </c>
      <c r="Q67" s="88">
        <f t="shared" si="14"/>
        <v>0</v>
      </c>
      <c r="R67" s="88">
        <f t="shared" si="14"/>
        <v>0</v>
      </c>
      <c r="S67" s="88">
        <f t="shared" si="14"/>
        <v>0</v>
      </c>
      <c r="T67" s="69"/>
      <c r="U67" s="69"/>
      <c r="V67" s="61"/>
    </row>
    <row r="68" spans="1:22" s="3" customFormat="1" ht="16.5">
      <c r="A68" s="64">
        <v>56</v>
      </c>
      <c r="B68" s="65" t="s">
        <v>79</v>
      </c>
      <c r="C68" s="55">
        <v>0</v>
      </c>
      <c r="D68" s="66">
        <v>0</v>
      </c>
      <c r="E68" s="78">
        <v>0</v>
      </c>
      <c r="F68" s="78">
        <v>138200</v>
      </c>
      <c r="G68" s="78">
        <v>138200</v>
      </c>
      <c r="H68" s="78">
        <v>138200</v>
      </c>
      <c r="I68" s="78">
        <v>138200</v>
      </c>
      <c r="J68" s="78">
        <v>138200</v>
      </c>
      <c r="K68" s="78">
        <v>138200</v>
      </c>
      <c r="L68" s="78">
        <v>138200</v>
      </c>
      <c r="M68" s="78">
        <v>138200</v>
      </c>
      <c r="N68" s="78">
        <v>138200</v>
      </c>
      <c r="O68" s="78">
        <v>139414</v>
      </c>
      <c r="P68" s="78">
        <v>0</v>
      </c>
      <c r="Q68" s="78">
        <v>0</v>
      </c>
      <c r="R68" s="91">
        <v>0</v>
      </c>
      <c r="S68" s="78">
        <v>0</v>
      </c>
      <c r="T68" s="70"/>
      <c r="U68" s="70"/>
      <c r="V68" s="61"/>
    </row>
    <row r="69" spans="1:22" ht="15.75" thickBot="1">
      <c r="A69" s="67">
        <v>57</v>
      </c>
      <c r="B69" s="68" t="s">
        <v>80</v>
      </c>
      <c r="C69" s="74">
        <v>0</v>
      </c>
      <c r="D69" s="112">
        <v>0</v>
      </c>
      <c r="E69" s="135">
        <v>6000</v>
      </c>
      <c r="F69" s="135">
        <v>17348</v>
      </c>
      <c r="G69" s="135">
        <v>15645</v>
      </c>
      <c r="H69" s="135">
        <v>13919</v>
      </c>
      <c r="I69" s="135">
        <v>12171</v>
      </c>
      <c r="J69" s="135">
        <v>10400</v>
      </c>
      <c r="K69" s="135">
        <v>8606</v>
      </c>
      <c r="L69" s="135">
        <v>6789</v>
      </c>
      <c r="M69" s="136">
        <v>4947</v>
      </c>
      <c r="N69" s="136">
        <v>3082</v>
      </c>
      <c r="O69" s="136">
        <v>1192</v>
      </c>
      <c r="P69" s="136">
        <v>0</v>
      </c>
      <c r="Q69" s="136">
        <v>0</v>
      </c>
      <c r="R69" s="137">
        <v>0</v>
      </c>
      <c r="S69" s="138">
        <v>0</v>
      </c>
      <c r="T69" s="70"/>
      <c r="U69" s="70"/>
      <c r="V69" s="127"/>
    </row>
    <row r="70" spans="6:19" ht="12.75"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6:19" ht="12.75"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ht="12.75">
      <c r="F72" s="89"/>
    </row>
    <row r="73" ht="12.75">
      <c r="F73" s="89"/>
    </row>
    <row r="74" ht="12.75">
      <c r="F74" s="89"/>
    </row>
  </sheetData>
  <mergeCells count="5">
    <mergeCell ref="E4:F4"/>
    <mergeCell ref="B2:D2"/>
    <mergeCell ref="A48:A51"/>
    <mergeCell ref="A60:A64"/>
    <mergeCell ref="C4:D4"/>
  </mergeCells>
  <printOptions/>
  <pageMargins left="0.5905511811023623" right="0.31496062992125984" top="0.5511811023622047" bottom="0.4724409448818898" header="0.5905511811023623" footer="0.4330708661417323"/>
  <pageSetup fitToHeight="2" horizontalDpi="600" verticalDpi="600" orientation="landscape" pageOrder="overThenDown" paperSize="8" scale="60" r:id="rId1"/>
  <headerFooter alignWithMargins="0">
    <oddFooter>&amp;L
__________________
         &amp;"Arial,Kursywa" (data)&amp;RWójt/Przewodniczący Zarządu
_______________________
&amp;"Arial,Kursywa"(podpis)            .  &amp;"Arial,Normalny"         
</oddFooter>
  </headerFooter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admin</cp:lastModifiedBy>
  <cp:lastPrinted>2010-10-04T06:27:51Z</cp:lastPrinted>
  <dcterms:created xsi:type="dcterms:W3CDTF">2002-09-26T09:06:19Z</dcterms:created>
  <dcterms:modified xsi:type="dcterms:W3CDTF">2010-10-04T06:34:51Z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-164886730</vt:i4>
  </property>
  <property fmtid="{D5CDD505-2E9C-101B-9397-08002B2CF9AE}" pid="3" name="_EmailSubject">
    <vt:lpwstr>Druki</vt:lpwstr>
  </property>
  <property fmtid="{D5CDD505-2E9C-101B-9397-08002B2CF9AE}" pid="4" name="_AuthorEmail">
    <vt:lpwstr>szczecin@rio.gov.pl</vt:lpwstr>
  </property>
  <property fmtid="{D5CDD505-2E9C-101B-9397-08002B2CF9AE}" pid="5" name="_AuthorEmailDisplayName">
    <vt:lpwstr>RIO Szczecin</vt:lpwstr>
  </property>
  <property fmtid="{D5CDD505-2E9C-101B-9397-08002B2CF9AE}" pid="6" name="_ReviewingToolsShownOnce">
    <vt:lpwstr/>
  </property>
</Properties>
</file>